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2EECC753-7565-4D42-8814-AEF38CFCDF5E}" xr6:coauthVersionLast="47" xr6:coauthVersionMax="47" xr10:uidLastSave="{00000000-0000-0000-0000-000000000000}"/>
  <bookViews>
    <workbookView xWindow="-108" yWindow="-108" windowWidth="23256" windowHeight="13896" xr2:uid="{167F308B-711D-4CEC-BD15-95082C85410B}"/>
  </bookViews>
  <sheets>
    <sheet name="明細書" sheetId="3" r:id="rId1"/>
    <sheet name="DB" sheetId="4" state="hidden" r:id="rId2"/>
  </sheets>
  <definedNames>
    <definedName name="_xlnm.Print_Area" localSheetId="0">明細書!$A$1:$BJ$44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28" i="3" l="1"/>
  <c r="L5" i="4"/>
  <c r="O6" i="4" s="1"/>
  <c r="P6" i="4" s="1"/>
  <c r="O7" i="4" l="1"/>
  <c r="P7" i="4" s="1"/>
  <c r="O5" i="4"/>
  <c r="P5" i="4" s="1"/>
  <c r="Q5" i="4" l="1"/>
  <c r="I64" i="4" s="1"/>
  <c r="AY42" i="3" l="1"/>
  <c r="AY41" i="3"/>
  <c r="AY40" i="3"/>
  <c r="AY39" i="3"/>
  <c r="AY38" i="3"/>
  <c r="AY37" i="3"/>
  <c r="AY36" i="3"/>
  <c r="AY35" i="3"/>
  <c r="AY34" i="3"/>
  <c r="AY33" i="3"/>
  <c r="AY32" i="3"/>
  <c r="AY31" i="3"/>
  <c r="AY30" i="3"/>
  <c r="AY29" i="3" l="1"/>
  <c r="AY43" i="3"/>
  <c r="BA19" i="3" l="1"/>
  <c r="BA14" i="3" s="1"/>
  <c r="BA16" i="3" s="1"/>
  <c r="BA11" i="3" l="1"/>
  <c r="BA9" i="3"/>
</calcChain>
</file>

<file path=xl/sharedStrings.xml><?xml version="1.0" encoding="utf-8"?>
<sst xmlns="http://schemas.openxmlformats.org/spreadsheetml/2006/main" count="111" uniqueCount="111">
  <si>
    <t>小型旅客船等の安全・安心確保推進事業補助金</t>
    <phoneticPr fontId="2"/>
  </si>
  <si>
    <t>用</t>
    <rPh sb="0" eb="1">
      <t>ヨウ</t>
    </rPh>
    <phoneticPr fontId="2"/>
  </si>
  <si>
    <t xml:space="preserve">①船舶名　　　　　　 </t>
    <rPh sb="1" eb="4">
      <t>センパクメイ</t>
    </rPh>
    <phoneticPr fontId="2"/>
  </si>
  <si>
    <t>←船舶名を入力してください。</t>
    <rPh sb="1" eb="4">
      <t>センパクメイ</t>
    </rPh>
    <rPh sb="5" eb="7">
      <t>ニュウリョク</t>
    </rPh>
    <phoneticPr fontId="2"/>
  </si>
  <si>
    <t>　　【　⑭　＋　⑮　】</t>
    <phoneticPr fontId="2"/>
  </si>
  <si>
    <t>②船舶番号</t>
    <rPh sb="1" eb="3">
      <t>センパク</t>
    </rPh>
    <rPh sb="3" eb="5">
      <t>バンゴウ</t>
    </rPh>
    <phoneticPr fontId="2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</si>
  <si>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</si>
  <si>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</si>
  <si>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2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</si>
  <si>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2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</si>
  <si>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2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</si>
  <si>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2"/>
  </si>
  <si>
    <t>⑧本体設備</t>
    <rPh sb="1" eb="5">
      <t>ホンタイセツビ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</si>
  <si>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</si>
  <si>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</si>
  <si>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</si>
  <si>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</si>
  <si>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</si>
  <si>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</si>
  <si>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</si>
  <si>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</si>
  <si>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</si>
  <si>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⑪</t>
    <phoneticPr fontId="2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</si>
  <si>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</si>
  <si>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</si>
  <si>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</si>
  <si>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</si>
  <si>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</si>
  <si>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なお、消費税分が加算された金額が補助上限金額を上回る場合は、上限金額にて給付決定いたします。</t>
    <phoneticPr fontId="2"/>
  </si>
  <si>
    <t>⑰支出実績額(税抜)</t>
    <phoneticPr fontId="2"/>
  </si>
  <si>
    <t>↓下記の⑯、⑰の金額を申請システムに入力してください。↓</t>
    <rPh sb="1" eb="3">
      <t>カキ</t>
    </rPh>
    <rPh sb="8" eb="10">
      <t>キンガク</t>
    </rPh>
    <rPh sb="11" eb="13">
      <t>シンセイ</t>
    </rPh>
    <rPh sb="18" eb="20">
      <t>ニュウリョク</t>
    </rPh>
    <phoneticPr fontId="2"/>
  </si>
  <si>
    <t>実績報告明細書</t>
    <rPh sb="0" eb="4">
      <t>ジッセキホウコク</t>
    </rPh>
    <rPh sb="4" eb="7">
      <t>メイサイショ</t>
    </rPh>
    <phoneticPr fontId="2"/>
  </si>
  <si>
    <t>Ver1.0</t>
    <phoneticPr fontId="2"/>
  </si>
  <si>
    <t>　　【　⑪　+　⑫　】</t>
    <phoneticPr fontId="2"/>
  </si>
  <si>
    <r>
      <t>⑬設置費用小計金額</t>
    </r>
    <r>
      <rPr>
        <sz val="10"/>
        <color theme="1"/>
        <rFont val="Meiryo UI"/>
        <family val="3"/>
        <charset val="128"/>
      </rPr>
      <t>(税抜)</t>
    </r>
    <phoneticPr fontId="2"/>
  </si>
  <si>
    <t>改良型救命いかだ</t>
  </si>
  <si>
    <t>改良型内部収容型救命浮器</t>
  </si>
  <si>
    <t>スライダー(又はシューター)</t>
  </si>
  <si>
    <t>改良型救命いかだ等</t>
    <rPh sb="0" eb="3">
      <t>カイリョウガタ</t>
    </rPh>
    <rPh sb="3" eb="5">
      <t>キュウメイ</t>
    </rPh>
    <rPh sb="8" eb="9">
      <t>トウ</t>
    </rPh>
    <phoneticPr fontId="2"/>
  </si>
  <si>
    <t>16以下</t>
    <rPh sb="2" eb="4">
      <t>イカ</t>
    </rPh>
    <phoneticPr fontId="2"/>
  </si>
  <si>
    <t>17～25</t>
  </si>
  <si>
    <t>26～50</t>
  </si>
  <si>
    <t>51～66</t>
  </si>
  <si>
    <t>67～75</t>
  </si>
  <si>
    <t>76～100</t>
  </si>
  <si>
    <t>101～116</t>
  </si>
  <si>
    <t>117～125</t>
  </si>
  <si>
    <t>126～150</t>
  </si>
  <si>
    <t>151～166</t>
  </si>
  <si>
    <t>167～175</t>
  </si>
  <si>
    <t>176～200</t>
  </si>
  <si>
    <t>201～216</t>
  </si>
  <si>
    <t>217～225</t>
  </si>
  <si>
    <t>226～250</t>
  </si>
  <si>
    <t>251～266</t>
  </si>
  <si>
    <t>267～275</t>
  </si>
  <si>
    <t>276～300</t>
  </si>
  <si>
    <t>301～316</t>
  </si>
  <si>
    <t>317～325</t>
  </si>
  <si>
    <t>326～350</t>
  </si>
  <si>
    <t>351～366</t>
  </si>
  <si>
    <t>367～375</t>
  </si>
  <si>
    <t>376～400</t>
  </si>
  <si>
    <t>401～416</t>
  </si>
  <si>
    <t>417～425</t>
  </si>
  <si>
    <t>426～450</t>
  </si>
  <si>
    <t>451～466</t>
  </si>
  <si>
    <t>467～475</t>
  </si>
  <si>
    <t>476～500</t>
  </si>
  <si>
    <t>501～516</t>
  </si>
  <si>
    <t>517～525</t>
  </si>
  <si>
    <t>526～550</t>
  </si>
  <si>
    <t>551～566</t>
  </si>
  <si>
    <t>567～575</t>
  </si>
  <si>
    <t>576～600</t>
  </si>
  <si>
    <t>601～616</t>
  </si>
  <si>
    <t>617～625</t>
  </si>
  <si>
    <t>626～650</t>
  </si>
  <si>
    <t>651～666</t>
  </si>
  <si>
    <t>667～675</t>
  </si>
  <si>
    <t>676～700</t>
  </si>
  <si>
    <t>701～716</t>
  </si>
  <si>
    <t>717～725</t>
  </si>
  <si>
    <t>726～750</t>
  </si>
  <si>
    <t>751～766</t>
  </si>
  <si>
    <t>767～775</t>
  </si>
  <si>
    <t>776～800</t>
  </si>
  <si>
    <t>801～816</t>
  </si>
  <si>
    <t>817～825</t>
  </si>
  <si>
    <t>826～850</t>
  </si>
  <si>
    <t>851～866</t>
  </si>
  <si>
    <t>867～875</t>
  </si>
  <si>
    <t>876～900</t>
  </si>
  <si>
    <t>901～916</t>
  </si>
  <si>
    <t>917～925</t>
  </si>
  <si>
    <t>926～950</t>
  </si>
  <si>
    <t>951～966</t>
  </si>
  <si>
    <t>967～975</t>
  </si>
  <si>
    <t>976～1000</t>
  </si>
  <si>
    <t>1001以上</t>
    <rPh sb="4" eb="6">
      <t>イジョウ</t>
    </rPh>
    <phoneticPr fontId="2"/>
  </si>
  <si>
    <t>計算ロジック</t>
    <rPh sb="0" eb="2">
      <t>ケイサン</t>
    </rPh>
    <phoneticPr fontId="2"/>
  </si>
  <si>
    <t>搭載人員</t>
    <rPh sb="0" eb="2">
      <t>トウサイ</t>
    </rPh>
    <rPh sb="2" eb="4">
      <t>ジンイン</t>
    </rPh>
    <phoneticPr fontId="2"/>
  </si>
  <si>
    <t>単価</t>
    <rPh sb="0" eb="2">
      <t>タンカ</t>
    </rPh>
    <phoneticPr fontId="2"/>
  </si>
  <si>
    <t>基準乗員</t>
    <rPh sb="0" eb="2">
      <t>キジュン</t>
    </rPh>
    <rPh sb="2" eb="4">
      <t>ジョウイン</t>
    </rPh>
    <phoneticPr fontId="2"/>
  </si>
  <si>
    <t>必要数</t>
    <rPh sb="0" eb="3">
      <t>ヒツヨウスウ</t>
    </rPh>
    <phoneticPr fontId="2"/>
  </si>
  <si>
    <t>小計</t>
    <rPh sb="0" eb="2">
      <t>ショウケイ</t>
    </rPh>
    <phoneticPr fontId="2"/>
  </si>
  <si>
    <t>金額</t>
    <rPh sb="0" eb="2">
      <t>キンガク</t>
    </rPh>
    <phoneticPr fontId="2"/>
  </si>
  <si>
    <t>改良型救命いかだ等用</t>
    <rPh sb="0" eb="3">
      <t>カイリョウガタ</t>
    </rPh>
    <rPh sb="3" eb="5">
      <t>キュウメイ</t>
    </rPh>
    <rPh sb="8" eb="9">
      <t>トウ</t>
    </rPh>
    <rPh sb="9" eb="10">
      <t>ヨウ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</si>
  <si>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リョウシュウショ</t>
    </rPh>
    <rPh sb="22" eb="24">
      <t>ナイヨウ</t>
    </rPh>
    <rPh sb="25" eb="27">
      <t>テンキ</t>
    </rPh>
    <phoneticPr fontId="2"/>
  </si>
  <si>
    <t>※免税事業者の場合、給付申請額（税抜）に対して、給付決定時に消費税分が自動的に加算されます。</t>
    <phoneticPr fontId="2"/>
  </si>
  <si>
    <t>製造番号</t>
    <rPh sb="0" eb="4">
      <t>セイゾウバンゴウ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</si>
</sst>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&quot;個&quot;"/>
  </numFmts>
  <fonts count="27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sz val="16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2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7" borderId="0" xfId="0" applyFont="1" applyFill="1">
      <alignment vertical="center"/>
    </xf>
    <xf numFmtId="0" fontId="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23" fillId="0" borderId="0" xfId="0" applyFont="1" applyProtection="1">
      <alignment vertical="center"/>
    </xf>
    <xf numFmtId="176" fontId="23" fillId="0" borderId="0" xfId="0" applyNumberFormat="1" applyFo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0" fillId="0" borderId="0" xfId="0" applyFont="1" applyProtection="1">
      <alignment vertical="center"/>
    </xf>
    <xf numFmtId="0" fontId="17" fillId="0" borderId="0" xfId="0" applyFont="1" applyAlignment="1" applyProtection="1">
      <alignment horizontal="right" vertical="top"/>
    </xf>
    <xf numFmtId="0" fontId="19" fillId="0" borderId="0" xfId="0" applyFo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right" vertical="center"/>
    </xf>
    <xf numFmtId="0" fontId="20" fillId="0" borderId="0" xfId="0" applyFont="1" applyProtection="1">
      <alignment vertical="center"/>
    </xf>
    <xf numFmtId="0" fontId="3" fillId="0" borderId="0" xfId="0" applyFont="1" applyAlignment="1" applyProtection="1"/>
    <xf numFmtId="0" fontId="22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vertical="center"/>
    </xf>
    <xf numFmtId="177" fontId="8" fillId="0" borderId="0" xfId="0" applyNumberFormat="1" applyFont="1">
      <alignment vertical="center"/>
    </xf>
    <xf numFmtId="12" fontId="8" fillId="0" borderId="0" xfId="0" applyNumberFormat="1" applyFont="1">
      <alignment vertical="center"/>
    </xf>
    <xf numFmtId="3" fontId="0" fillId="0" borderId="0" xfId="0" applyNumberFormat="1">
      <alignment vertical="center"/>
    </xf>
    <xf numFmtId="38" fontId="8" fillId="0" borderId="0" xfId="1" applyFont="1">
      <alignment vertical="center"/>
    </xf>
    <xf numFmtId="38" fontId="0" fillId="0" borderId="0" xfId="1" applyFont="1">
      <alignment vertical="center"/>
    </xf>
    <xf numFmtId="176" fontId="13" fillId="0" borderId="0" xfId="0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176" fontId="7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177" fontId="13" fillId="0" borderId="0" xfId="0" applyNumberFormat="1" applyFont="1" applyFill="1" applyBorder="1" applyAlignment="1" applyProtection="1">
      <alignment vertical="center"/>
    </xf>
    <xf numFmtId="178" fontId="26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 wrapText="1"/>
    </xf>
    <xf numFmtId="0" fontId="21" fillId="0" borderId="0" xfId="0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4" borderId="16" xfId="0" applyFont="1" applyFill="1" applyBorder="1" applyAlignment="1" applyProtection="1">
      <alignment horizontal="center" vertical="center"/>
      <protection locked="0"/>
    </xf>
    <xf numFmtId="0" fontId="1" fillId="4" borderId="18" xfId="0" applyFont="1" applyFill="1" applyBorder="1" applyAlignment="1" applyProtection="1">
      <alignment horizontal="center" vertical="center"/>
      <protection locked="0"/>
    </xf>
    <xf numFmtId="0" fontId="1" fillId="4" borderId="17" xfId="0" applyFont="1" applyFill="1" applyBorder="1" applyAlignment="1" applyProtection="1">
      <alignment horizontal="center" vertical="center"/>
      <protection locked="0"/>
    </xf>
    <xf numFmtId="176" fontId="1" fillId="5" borderId="16" xfId="0" applyNumberFormat="1" applyFont="1" applyFill="1" applyBorder="1" applyAlignment="1" applyProtection="1">
      <alignment horizontal="center" vertical="center"/>
    </xf>
    <xf numFmtId="176" fontId="1" fillId="5" borderId="18" xfId="0" applyNumberFormat="1" applyFont="1" applyFill="1" applyBorder="1" applyAlignment="1" applyProtection="1">
      <alignment horizontal="center" vertical="center"/>
    </xf>
    <xf numFmtId="176" fontId="1" fillId="5" borderId="17" xfId="0" applyNumberFormat="1" applyFont="1" applyFill="1" applyBorder="1" applyAlignment="1" applyProtection="1">
      <alignment horizontal="center" vertical="center"/>
    </xf>
    <xf numFmtId="176" fontId="1" fillId="5" borderId="16" xfId="0" applyNumberFormat="1" applyFont="1" applyFill="1" applyBorder="1" applyAlignment="1" applyProtection="1">
      <alignment horizontal="right" vertical="center"/>
    </xf>
    <xf numFmtId="176" fontId="1" fillId="5" borderId="18" xfId="0" applyNumberFormat="1" applyFont="1" applyFill="1" applyBorder="1" applyAlignment="1" applyProtection="1">
      <alignment horizontal="right" vertical="center"/>
    </xf>
    <xf numFmtId="176" fontId="1" fillId="5" borderId="17" xfId="0" applyNumberFormat="1" applyFont="1" applyFill="1" applyBorder="1" applyAlignment="1" applyProtection="1">
      <alignment horizontal="right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left" vertical="center" shrinkToFit="1"/>
      <protection locked="0"/>
    </xf>
    <xf numFmtId="0" fontId="1" fillId="4" borderId="18" xfId="0" applyFont="1" applyFill="1" applyBorder="1" applyAlignment="1" applyProtection="1">
      <alignment horizontal="left" vertical="center" shrinkToFit="1"/>
      <protection locked="0"/>
    </xf>
    <xf numFmtId="0" fontId="1" fillId="4" borderId="17" xfId="0" applyFont="1" applyFill="1" applyBorder="1" applyAlignment="1" applyProtection="1">
      <alignment horizontal="left" vertical="center" shrinkToFi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8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177" fontId="1" fillId="4" borderId="16" xfId="0" applyNumberFormat="1" applyFont="1" applyFill="1" applyBorder="1" applyAlignment="1" applyProtection="1">
      <alignment horizontal="center" vertical="center"/>
      <protection locked="0"/>
    </xf>
    <xf numFmtId="177" fontId="1" fillId="4" borderId="17" xfId="0" applyNumberFormat="1" applyFont="1" applyFill="1" applyBorder="1" applyAlignment="1" applyProtection="1">
      <alignment horizontal="center" vertical="center"/>
      <protection locked="0"/>
    </xf>
    <xf numFmtId="176" fontId="1" fillId="4" borderId="18" xfId="0" applyNumberFormat="1" applyFont="1" applyFill="1" applyBorder="1" applyAlignment="1" applyProtection="1">
      <alignment horizontal="right" vertical="center"/>
      <protection locked="0"/>
    </xf>
    <xf numFmtId="176" fontId="1" fillId="4" borderId="17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6" borderId="16" xfId="0" applyFont="1" applyFill="1" applyBorder="1" applyAlignment="1" applyProtection="1">
      <alignment horizontal="center" vertic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6" borderId="15" xfId="0" applyFont="1" applyFill="1" applyBorder="1" applyAlignment="1" applyProtection="1">
      <alignment horizontal="center" vertical="center"/>
    </xf>
    <xf numFmtId="0" fontId="1" fillId="6" borderId="19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 wrapText="1"/>
    </xf>
    <xf numFmtId="0" fontId="1" fillId="6" borderId="15" xfId="0" applyFont="1" applyFill="1" applyBorder="1" applyAlignment="1" applyProtection="1">
      <alignment horizontal="center" vertical="center" wrapText="1"/>
    </xf>
    <xf numFmtId="0" fontId="1" fillId="6" borderId="16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8" fillId="5" borderId="15" xfId="0" applyFont="1" applyFill="1" applyBorder="1" applyAlignment="1">
      <alignment horizontal="left" vertical="center"/>
    </xf>
    <xf numFmtId="0" fontId="8" fillId="5" borderId="16" xfId="0" applyFont="1" applyFill="1" applyBorder="1" applyAlignment="1">
      <alignment horizontal="left" vertical="center"/>
    </xf>
    <xf numFmtId="176" fontId="10" fillId="5" borderId="9" xfId="0" applyNumberFormat="1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1" xfId="0" applyFont="1" applyFill="1" applyBorder="1" applyAlignment="1">
      <alignment horizontal="right" vertical="center"/>
    </xf>
    <xf numFmtId="0" fontId="10" fillId="5" borderId="12" xfId="0" applyFont="1" applyFill="1" applyBorder="1" applyAlignment="1">
      <alignment horizontal="right" vertical="center"/>
    </xf>
    <xf numFmtId="0" fontId="10" fillId="5" borderId="13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/>
    </xf>
    <xf numFmtId="176" fontId="10" fillId="5" borderId="15" xfId="0" applyNumberFormat="1" applyFont="1" applyFill="1" applyBorder="1" applyAlignment="1" applyProtection="1">
      <alignment horizontal="right" vertical="center"/>
    </xf>
    <xf numFmtId="0" fontId="10" fillId="5" borderId="15" xfId="0" applyFont="1" applyFill="1" applyBorder="1" applyAlignment="1" applyProtection="1">
      <alignment horizontal="right" vertical="center"/>
    </xf>
    <xf numFmtId="0" fontId="8" fillId="5" borderId="15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176" fontId="10" fillId="5" borderId="1" xfId="0" applyNumberFormat="1" applyFont="1" applyFill="1" applyBorder="1" applyAlignment="1" applyProtection="1">
      <alignment horizontal="right" vertical="center"/>
    </xf>
    <xf numFmtId="176" fontId="10" fillId="5" borderId="2" xfId="0" applyNumberFormat="1" applyFont="1" applyFill="1" applyBorder="1" applyAlignment="1" applyProtection="1">
      <alignment horizontal="right" vertical="center"/>
    </xf>
    <xf numFmtId="176" fontId="10" fillId="5" borderId="3" xfId="0" applyNumberFormat="1" applyFont="1" applyFill="1" applyBorder="1" applyAlignment="1" applyProtection="1">
      <alignment horizontal="right" vertical="center"/>
    </xf>
    <xf numFmtId="176" fontId="10" fillId="5" borderId="4" xfId="0" applyNumberFormat="1" applyFont="1" applyFill="1" applyBorder="1" applyAlignment="1" applyProtection="1">
      <alignment horizontal="right" vertical="center"/>
    </xf>
    <xf numFmtId="176" fontId="10" fillId="5" borderId="5" xfId="0" applyNumberFormat="1" applyFont="1" applyFill="1" applyBorder="1" applyAlignment="1" applyProtection="1">
      <alignment horizontal="right" vertical="center"/>
    </xf>
    <xf numFmtId="176" fontId="10" fillId="5" borderId="6" xfId="0" applyNumberFormat="1" applyFont="1" applyFill="1" applyBorder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top" wrapText="1"/>
    </xf>
    <xf numFmtId="0" fontId="7" fillId="0" borderId="8" xfId="0" applyFont="1" applyBorder="1" applyAlignment="1" applyProtection="1">
      <alignment horizontal="left" vertical="top" wrapText="1"/>
    </xf>
    <xf numFmtId="176" fontId="5" fillId="3" borderId="9" xfId="0" applyNumberFormat="1" applyFont="1" applyFill="1" applyBorder="1" applyAlignment="1" applyProtection="1">
      <alignment horizontal="right" vertical="center"/>
    </xf>
    <xf numFmtId="176" fontId="5" fillId="3" borderId="10" xfId="0" applyNumberFormat="1" applyFont="1" applyFill="1" applyBorder="1" applyAlignment="1" applyProtection="1">
      <alignment horizontal="right" vertical="center"/>
    </xf>
    <xf numFmtId="176" fontId="5" fillId="3" borderId="11" xfId="0" applyNumberFormat="1" applyFont="1" applyFill="1" applyBorder="1" applyAlignment="1" applyProtection="1">
      <alignment horizontal="right" vertical="center"/>
    </xf>
    <xf numFmtId="176" fontId="5" fillId="3" borderId="12" xfId="0" applyNumberFormat="1" applyFont="1" applyFill="1" applyBorder="1" applyAlignment="1" applyProtection="1">
      <alignment horizontal="right" vertical="center"/>
    </xf>
    <xf numFmtId="176" fontId="5" fillId="3" borderId="13" xfId="0" applyNumberFormat="1" applyFont="1" applyFill="1" applyBorder="1" applyAlignment="1" applyProtection="1">
      <alignment horizontal="right" vertical="center"/>
    </xf>
    <xf numFmtId="176" fontId="5" fillId="3" borderId="14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</xf>
    <xf numFmtId="177" fontId="13" fillId="4" borderId="0" xfId="0" applyNumberFormat="1" applyFont="1" applyFill="1" applyAlignment="1" applyProtection="1">
      <alignment horizontal="left" vertical="center"/>
      <protection locked="0"/>
    </xf>
    <xf numFmtId="177" fontId="13" fillId="4" borderId="7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7"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228599</xdr:colOff>
      <xdr:row>15</xdr:row>
      <xdr:rowOff>72390</xdr:rowOff>
    </xdr:from>
    <xdr:to>
      <xdr:col>14</xdr:col>
      <xdr:colOff>424814</xdr:colOff>
      <xdr:row>28</xdr:row>
      <xdr:rowOff>17145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B0DF466-23D3-43B4-B3D9-14D6A6F04C94}"/>
            </a:ext>
          </a:extLst>
        </xdr:cNvPr>
        <xdr:cNvSpPr txBox="1"/>
      </xdr:nvSpPr>
      <xdr:spPr>
        <a:xfrm>
          <a:off x="6675119" y="3387090"/>
          <a:ext cx="2878455" cy="2916555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7991-CB53-42D2-BF98-F5D767CFC91F}">
  <sheetPr codeName="Sheet1">
    <pageSetUpPr fitToPage="1"/>
  </sheetPr>
  <dimension ref="C1:CF43"/>
  <sheetViews>
    <sheetView showGridLines="0" tabSelected="1" view="pageBreakPreview" zoomScale="70" zoomScaleNormal="85" zoomScaleSheetLayoutView="70" workbookViewId="0"/>
  </sheetViews>
  <sheetFormatPr defaultColWidth="2.5" defaultRowHeight="14.4" customHeight="1" x14ac:dyDescent="0.45"/>
  <cols>
    <col min="1" max="2" width="2.5" style="3"/>
    <col min="3" max="17" width="1.8984375" style="3" customWidth="1"/>
    <col min="18" max="26" width="2.69921875" style="3" customWidth="1"/>
    <col min="27" max="43" width="4.19921875" style="3" customWidth="1"/>
    <col min="44" max="48" width="2.3984375" style="3" customWidth="1"/>
    <col min="49" max="50" width="3.09765625" style="3" customWidth="1"/>
    <col min="51" max="51" width="2.5" style="3"/>
    <col min="52" max="52" width="2.796875" style="3" customWidth="1"/>
    <col min="53" max="62" width="2.5" style="3"/>
    <col min="63" max="63" width="0.8984375" style="3" customWidth="1"/>
    <col min="64" max="65" width="2.5" style="3"/>
    <col min="66" max="66" width="11.59765625" style="3" customWidth="1"/>
    <col min="67" max="67" width="2.8984375" style="3" customWidth="1"/>
    <col min="68" max="16384" width="2.5" style="3"/>
  </cols>
  <sheetData>
    <row r="1" spans="3:84" ht="14.4" customHeight="1" x14ac:dyDescent="0.45">
      <c r="AM1" s="102" t="s">
        <v>30</v>
      </c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</row>
    <row r="2" spans="3:84" ht="14.4" customHeight="1" x14ac:dyDescent="0.45">
      <c r="C2" s="55" t="s">
        <v>0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</row>
    <row r="3" spans="3:84" ht="14.4" customHeight="1" x14ac:dyDescent="0.45">
      <c r="C3" s="103" t="s">
        <v>31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T3" s="104" t="s">
        <v>38</v>
      </c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5" t="s">
        <v>1</v>
      </c>
      <c r="AF3" s="105"/>
      <c r="AG3" s="106" t="s">
        <v>32</v>
      </c>
      <c r="AH3" s="106"/>
      <c r="AI3" s="106"/>
      <c r="AN3" s="107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45"/>
      <c r="BB3" s="45"/>
      <c r="BC3" s="45"/>
      <c r="BD3" s="45"/>
      <c r="BE3" s="45"/>
      <c r="BF3" s="45"/>
      <c r="BG3" s="45"/>
      <c r="BH3" s="45"/>
      <c r="BL3" s="4"/>
      <c r="BN3" s="5"/>
      <c r="BO3" s="6"/>
      <c r="BP3" s="6"/>
      <c r="BQ3" s="7"/>
      <c r="BR3" s="6"/>
      <c r="BS3" s="6"/>
      <c r="BT3" s="6"/>
      <c r="BU3" s="6"/>
      <c r="BV3" s="6"/>
      <c r="BW3" s="6"/>
      <c r="BX3" s="6"/>
      <c r="BY3" s="8"/>
      <c r="BZ3" s="8"/>
      <c r="CA3" s="8"/>
      <c r="CB3" s="8"/>
      <c r="CC3" s="8"/>
      <c r="CD3" s="8"/>
      <c r="CE3" s="8"/>
      <c r="CF3" s="8"/>
    </row>
    <row r="4" spans="3:84" ht="15" customHeight="1" x14ac:dyDescent="0.45"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5"/>
      <c r="AF4" s="105"/>
      <c r="AG4" s="106"/>
      <c r="AH4" s="106"/>
      <c r="AI4" s="106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45"/>
      <c r="BB4" s="45"/>
      <c r="BC4" s="45"/>
      <c r="BD4" s="45"/>
      <c r="BE4" s="45"/>
      <c r="BF4" s="45"/>
      <c r="BG4" s="45"/>
      <c r="BH4" s="45"/>
      <c r="BL4" s="9"/>
      <c r="BM4" s="10"/>
      <c r="BN4" s="11"/>
      <c r="BO4" s="9"/>
      <c r="BP4" s="9"/>
      <c r="BQ4" s="9"/>
    </row>
    <row r="5" spans="3:84" ht="15" customHeight="1" x14ac:dyDescent="0.45">
      <c r="AN5" s="15"/>
      <c r="BJ5" s="12"/>
      <c r="BL5" s="9"/>
      <c r="BM5" s="13"/>
      <c r="BN5" s="14"/>
      <c r="BO5" s="9"/>
      <c r="BP5" s="9"/>
      <c r="BQ5" s="9"/>
    </row>
    <row r="6" spans="3:84" ht="15" customHeight="1" x14ac:dyDescent="0.45">
      <c r="AN6" s="15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2" t="s">
        <v>109</v>
      </c>
      <c r="BK6" s="16"/>
      <c r="BL6" s="9"/>
      <c r="BM6" s="9"/>
      <c r="BN6" s="9"/>
      <c r="BO6" s="9"/>
      <c r="BP6" s="9"/>
      <c r="BQ6" s="9"/>
    </row>
    <row r="7" spans="3:84" ht="15" customHeight="1" x14ac:dyDescent="0.45">
      <c r="D7" s="107" t="s">
        <v>2</v>
      </c>
      <c r="E7" s="107"/>
      <c r="F7" s="107"/>
      <c r="G7" s="107"/>
      <c r="H7" s="107"/>
      <c r="I7" s="107"/>
      <c r="J7" s="107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AN7" s="15"/>
      <c r="AO7" s="17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8"/>
      <c r="BA7" s="18"/>
      <c r="BB7" s="18"/>
      <c r="BC7" s="18"/>
      <c r="BD7" s="18"/>
      <c r="BE7" s="18"/>
      <c r="BF7" s="18"/>
      <c r="BG7" s="18"/>
      <c r="BH7" s="19"/>
      <c r="BI7" s="16"/>
      <c r="BJ7" s="12" t="s">
        <v>28</v>
      </c>
      <c r="BK7" s="16"/>
      <c r="BL7" s="4"/>
      <c r="BM7" s="9"/>
      <c r="BN7" s="9"/>
      <c r="BO7" s="20"/>
      <c r="BP7" s="9"/>
      <c r="BQ7" s="9"/>
    </row>
    <row r="8" spans="3:84" ht="15" customHeight="1" thickBot="1" x14ac:dyDescent="0.5">
      <c r="D8" s="122"/>
      <c r="E8" s="122"/>
      <c r="F8" s="122"/>
      <c r="G8" s="122"/>
      <c r="H8" s="122"/>
      <c r="I8" s="122"/>
      <c r="J8" s="122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21" t="s">
        <v>3</v>
      </c>
      <c r="W8" s="21"/>
      <c r="X8" s="22"/>
      <c r="Y8" s="22"/>
      <c r="Z8" s="22"/>
      <c r="AA8" s="22"/>
      <c r="AB8" s="22"/>
      <c r="AC8" s="23"/>
      <c r="AM8" s="16"/>
      <c r="AN8" s="24"/>
      <c r="AO8" s="25"/>
      <c r="AZ8" s="26"/>
      <c r="BA8" s="26"/>
      <c r="BB8" s="26"/>
      <c r="BC8" s="26"/>
      <c r="BD8" s="26"/>
      <c r="BE8" s="26"/>
      <c r="BF8" s="26"/>
      <c r="BG8" s="26"/>
      <c r="BH8" s="27"/>
      <c r="BL8" s="9"/>
      <c r="BM8" s="11"/>
      <c r="BN8" s="9"/>
      <c r="BO8" s="9"/>
      <c r="BP8" s="9"/>
      <c r="BQ8" s="9"/>
    </row>
    <row r="9" spans="3:84" ht="15" customHeight="1" x14ac:dyDescent="0.45">
      <c r="V9" s="28"/>
      <c r="W9" s="28"/>
      <c r="X9" s="23"/>
      <c r="Y9" s="23"/>
      <c r="Z9" s="23"/>
      <c r="AA9" s="23"/>
      <c r="AB9" s="23"/>
      <c r="AC9" s="23"/>
      <c r="AN9" s="125" t="s">
        <v>29</v>
      </c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6"/>
      <c r="BA9" s="127">
        <f>IFERROR(BA14+BA16,"確認してください")</f>
        <v>0</v>
      </c>
      <c r="BB9" s="128"/>
      <c r="BC9" s="128"/>
      <c r="BD9" s="128"/>
      <c r="BE9" s="128"/>
      <c r="BF9" s="128"/>
      <c r="BG9" s="128"/>
      <c r="BH9" s="129"/>
      <c r="BL9" s="9"/>
      <c r="BM9" s="13"/>
      <c r="BN9" s="14"/>
      <c r="BO9" s="9"/>
      <c r="BP9" s="9"/>
      <c r="BQ9" s="9"/>
    </row>
    <row r="10" spans="3:84" ht="15" customHeight="1" thickBot="1" x14ac:dyDescent="0.5">
      <c r="AN10" s="133" t="s">
        <v>4</v>
      </c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5"/>
      <c r="BA10" s="130"/>
      <c r="BB10" s="131"/>
      <c r="BC10" s="131"/>
      <c r="BD10" s="131"/>
      <c r="BE10" s="131"/>
      <c r="BF10" s="131"/>
      <c r="BG10" s="131"/>
      <c r="BH10" s="132"/>
    </row>
    <row r="11" spans="3:84" ht="15" customHeight="1" x14ac:dyDescent="0.45">
      <c r="D11" s="107" t="s">
        <v>5</v>
      </c>
      <c r="E11" s="107"/>
      <c r="F11" s="107"/>
      <c r="G11" s="107"/>
      <c r="H11" s="107"/>
      <c r="I11" s="107"/>
      <c r="J11" s="107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W11" s="28"/>
      <c r="X11" s="23"/>
      <c r="Y11" s="23"/>
      <c r="Z11" s="23"/>
      <c r="AA11" s="23"/>
      <c r="AB11" s="23"/>
      <c r="AC11" s="23"/>
      <c r="AN11" s="125" t="s">
        <v>6</v>
      </c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6"/>
      <c r="BA11" s="127">
        <f>SUM(BA19:BH24)</f>
        <v>0</v>
      </c>
      <c r="BB11" s="128"/>
      <c r="BC11" s="128"/>
      <c r="BD11" s="128"/>
      <c r="BE11" s="128"/>
      <c r="BF11" s="128"/>
      <c r="BG11" s="128"/>
      <c r="BH11" s="129"/>
      <c r="BI11" s="29"/>
    </row>
    <row r="12" spans="3:84" ht="15" customHeight="1" thickBot="1" x14ac:dyDescent="0.5">
      <c r="D12" s="122"/>
      <c r="E12" s="122"/>
      <c r="F12" s="122"/>
      <c r="G12" s="122"/>
      <c r="H12" s="122"/>
      <c r="I12" s="122"/>
      <c r="J12" s="122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21" t="s">
        <v>7</v>
      </c>
      <c r="AN12" s="138" t="s">
        <v>33</v>
      </c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40"/>
      <c r="BA12" s="130"/>
      <c r="BB12" s="131"/>
      <c r="BC12" s="131"/>
      <c r="BD12" s="131"/>
      <c r="BE12" s="131"/>
      <c r="BF12" s="131"/>
      <c r="BG12" s="131"/>
      <c r="BH12" s="132"/>
      <c r="BI12" s="29"/>
      <c r="BP12" s="30"/>
    </row>
    <row r="13" spans="3:84" ht="15" customHeight="1" x14ac:dyDescent="0.45">
      <c r="D13" s="31"/>
      <c r="E13" s="31"/>
      <c r="F13" s="31"/>
      <c r="G13" s="31"/>
      <c r="H13" s="31"/>
      <c r="I13" s="31"/>
      <c r="J13" s="31"/>
      <c r="V13" s="21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3"/>
      <c r="AY13" s="33"/>
      <c r="AZ13" s="34"/>
      <c r="BA13" s="34"/>
      <c r="BB13" s="34"/>
      <c r="BC13" s="34"/>
      <c r="BD13" s="34"/>
      <c r="BE13" s="34"/>
      <c r="BF13" s="34"/>
      <c r="BG13" s="34"/>
      <c r="BH13" s="34"/>
      <c r="BI13" s="29"/>
    </row>
    <row r="14" spans="3:84" ht="15" customHeight="1" x14ac:dyDescent="0.45">
      <c r="D14" s="31"/>
      <c r="E14" s="52"/>
      <c r="F14" s="52"/>
      <c r="G14" s="52"/>
      <c r="H14" s="52"/>
      <c r="I14" s="52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AN14" s="109" t="s">
        <v>8</v>
      </c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1"/>
      <c r="BA14" s="115">
        <f>IFERROR(BA19+BA21,"確認してください")</f>
        <v>0</v>
      </c>
      <c r="BB14" s="116"/>
      <c r="BC14" s="116"/>
      <c r="BD14" s="116"/>
      <c r="BE14" s="116"/>
      <c r="BF14" s="116"/>
      <c r="BG14" s="116"/>
      <c r="BH14" s="117"/>
    </row>
    <row r="15" spans="3:84" ht="15" customHeight="1" x14ac:dyDescent="0.45"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N15" s="112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4"/>
      <c r="BA15" s="118"/>
      <c r="BB15" s="119"/>
      <c r="BC15" s="119"/>
      <c r="BD15" s="119"/>
      <c r="BE15" s="119"/>
      <c r="BF15" s="119"/>
      <c r="BG15" s="119"/>
      <c r="BH15" s="120"/>
    </row>
    <row r="16" spans="3:84" ht="15" customHeight="1" x14ac:dyDescent="0.45"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N16" s="121" t="s">
        <v>9</v>
      </c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9">
        <f>IF(BA23&gt;=BA14,BA14,BA23)</f>
        <v>0</v>
      </c>
      <c r="BB16" s="99"/>
      <c r="BC16" s="99"/>
      <c r="BD16" s="99"/>
      <c r="BE16" s="99"/>
      <c r="BF16" s="99"/>
      <c r="BG16" s="99"/>
      <c r="BH16" s="99"/>
    </row>
    <row r="17" spans="3:61" ht="15" customHeight="1" x14ac:dyDescent="0.45"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9"/>
      <c r="BB17" s="99"/>
      <c r="BC17" s="99"/>
      <c r="BD17" s="99"/>
      <c r="BE17" s="99"/>
      <c r="BF17" s="99"/>
      <c r="BG17" s="99"/>
      <c r="BH17" s="99"/>
      <c r="BI17" s="6"/>
    </row>
    <row r="18" spans="3:61" ht="15" customHeight="1" x14ac:dyDescent="0.45"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35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26"/>
      <c r="BB18" s="26"/>
      <c r="BC18" s="26"/>
      <c r="BD18" s="26"/>
      <c r="BE18" s="26"/>
      <c r="BF18" s="26"/>
      <c r="BG18" s="26"/>
      <c r="BH18" s="26"/>
    </row>
    <row r="19" spans="3:61" ht="15" customHeight="1" x14ac:dyDescent="0.45">
      <c r="D19" s="88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9"/>
      <c r="S19" s="49"/>
      <c r="T19" s="49"/>
      <c r="U19" s="49"/>
      <c r="V19" s="49"/>
      <c r="W19" s="49"/>
      <c r="X19" s="50"/>
      <c r="Y19" s="50"/>
      <c r="Z19" s="50"/>
      <c r="AA19" s="50"/>
      <c r="AB19" s="50"/>
      <c r="AC19" s="47"/>
      <c r="AD19" s="47"/>
      <c r="AE19" s="47"/>
      <c r="AF19" s="47"/>
      <c r="AG19" s="47"/>
      <c r="AH19" s="47"/>
      <c r="AI19" s="47"/>
      <c r="AJ19" s="35"/>
      <c r="AN19" s="98" t="s">
        <v>10</v>
      </c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8"/>
      <c r="BA19" s="99">
        <f>AY43</f>
        <v>0</v>
      </c>
      <c r="BB19" s="100"/>
      <c r="BC19" s="100"/>
      <c r="BD19" s="100"/>
      <c r="BE19" s="100"/>
      <c r="BF19" s="100"/>
      <c r="BG19" s="100"/>
      <c r="BH19" s="100"/>
    </row>
    <row r="20" spans="3:61" ht="15" customHeight="1" thickBot="1" x14ac:dyDescent="0.5">
      <c r="D20" s="88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9"/>
      <c r="S20" s="49"/>
      <c r="T20" s="49"/>
      <c r="U20" s="49"/>
      <c r="V20" s="49"/>
      <c r="W20" s="49"/>
      <c r="X20" s="50"/>
      <c r="Y20" s="50"/>
      <c r="Z20" s="50"/>
      <c r="AA20" s="50"/>
      <c r="AB20" s="50"/>
      <c r="AC20" s="47"/>
      <c r="AD20" s="47"/>
      <c r="AE20" s="47"/>
      <c r="AF20" s="47"/>
      <c r="AG20" s="47"/>
      <c r="AH20" s="47"/>
      <c r="AI20" s="47"/>
      <c r="AJ20" s="35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100"/>
      <c r="BB20" s="100"/>
      <c r="BC20" s="100"/>
      <c r="BD20" s="100"/>
      <c r="BE20" s="100"/>
      <c r="BF20" s="100"/>
      <c r="BG20" s="100"/>
      <c r="BH20" s="100"/>
    </row>
    <row r="21" spans="3:61" ht="15" customHeight="1" x14ac:dyDescent="0.45">
      <c r="D21" s="88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9"/>
      <c r="S21" s="49"/>
      <c r="T21" s="49"/>
      <c r="U21" s="49"/>
      <c r="V21" s="49"/>
      <c r="W21" s="49"/>
      <c r="X21" s="50"/>
      <c r="Y21" s="50"/>
      <c r="Z21" s="50"/>
      <c r="AA21" s="50"/>
      <c r="AB21" s="50"/>
      <c r="AC21" s="47"/>
      <c r="AD21" s="47"/>
      <c r="AE21" s="47"/>
      <c r="AF21" s="47"/>
      <c r="AG21" s="47"/>
      <c r="AH21" s="47"/>
      <c r="AI21" s="47"/>
      <c r="AJ21" s="35"/>
      <c r="AN21" s="101" t="s">
        <v>11</v>
      </c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91">
        <v>0</v>
      </c>
      <c r="BB21" s="92"/>
      <c r="BC21" s="92"/>
      <c r="BD21" s="92"/>
      <c r="BE21" s="92"/>
      <c r="BF21" s="92"/>
      <c r="BG21" s="92"/>
      <c r="BH21" s="93"/>
    </row>
    <row r="22" spans="3:61" ht="15" customHeight="1" thickBot="1" x14ac:dyDescent="0.5">
      <c r="D22" s="88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9"/>
      <c r="S22" s="49"/>
      <c r="T22" s="49"/>
      <c r="U22" s="49"/>
      <c r="V22" s="49"/>
      <c r="W22" s="49"/>
      <c r="X22" s="50"/>
      <c r="Y22" s="50"/>
      <c r="Z22" s="50"/>
      <c r="AA22" s="50"/>
      <c r="AB22" s="50"/>
      <c r="AC22" s="47"/>
      <c r="AD22" s="47"/>
      <c r="AE22" s="47"/>
      <c r="AF22" s="47"/>
      <c r="AG22" s="47"/>
      <c r="AH22" s="47"/>
      <c r="AI22" s="47"/>
      <c r="AJ22" s="35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94"/>
      <c r="BB22" s="95"/>
      <c r="BC22" s="95"/>
      <c r="BD22" s="95"/>
      <c r="BE22" s="95"/>
      <c r="BF22" s="95"/>
      <c r="BG22" s="95"/>
      <c r="BH22" s="96"/>
    </row>
    <row r="23" spans="3:61" ht="15" customHeight="1" x14ac:dyDescent="0.45"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51"/>
      <c r="T23" s="39"/>
      <c r="U23" s="39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N23" s="89" t="s">
        <v>34</v>
      </c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90"/>
      <c r="BA23" s="91">
        <v>0</v>
      </c>
      <c r="BB23" s="92"/>
      <c r="BC23" s="92"/>
      <c r="BD23" s="92"/>
      <c r="BE23" s="92"/>
      <c r="BF23" s="92"/>
      <c r="BG23" s="92"/>
      <c r="BH23" s="93"/>
    </row>
    <row r="24" spans="3:61" ht="15" customHeight="1" thickBot="1" x14ac:dyDescent="0.5"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90"/>
      <c r="BA24" s="94"/>
      <c r="BB24" s="95"/>
      <c r="BC24" s="95"/>
      <c r="BD24" s="95"/>
      <c r="BE24" s="95"/>
      <c r="BF24" s="95"/>
      <c r="BG24" s="95"/>
      <c r="BH24" s="96"/>
      <c r="BI24" s="21"/>
    </row>
    <row r="25" spans="3:61" ht="15" customHeight="1" x14ac:dyDescent="0.3">
      <c r="D25" s="36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21"/>
      <c r="AK25" s="21"/>
      <c r="AL25" s="21"/>
      <c r="AM25" s="21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21"/>
    </row>
    <row r="26" spans="3:61" ht="23.4" customHeight="1" x14ac:dyDescent="0.3">
      <c r="C26" s="37" t="s">
        <v>12</v>
      </c>
      <c r="AM26" s="78" t="s">
        <v>108</v>
      </c>
      <c r="AN26" s="78"/>
      <c r="AO26" s="78"/>
      <c r="AP26" s="78"/>
      <c r="AQ26" s="78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</row>
    <row r="27" spans="3:61" ht="31.2" customHeight="1" x14ac:dyDescent="0.45">
      <c r="C27" s="80" t="s">
        <v>13</v>
      </c>
      <c r="D27" s="81"/>
      <c r="E27" s="80" t="s">
        <v>14</v>
      </c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1"/>
      <c r="R27" s="80" t="s">
        <v>15</v>
      </c>
      <c r="S27" s="82"/>
      <c r="T27" s="82"/>
      <c r="U27" s="82"/>
      <c r="V27" s="82"/>
      <c r="W27" s="82"/>
      <c r="X27" s="82"/>
      <c r="Y27" s="82"/>
      <c r="Z27" s="81"/>
      <c r="AA27" s="80" t="s">
        <v>16</v>
      </c>
      <c r="AB27" s="82"/>
      <c r="AC27" s="82"/>
      <c r="AD27" s="82"/>
      <c r="AE27" s="82"/>
      <c r="AF27" s="82"/>
      <c r="AG27" s="82"/>
      <c r="AH27" s="81"/>
      <c r="AI27" s="83" t="s">
        <v>17</v>
      </c>
      <c r="AJ27" s="83"/>
      <c r="AK27" s="83"/>
      <c r="AL27" s="80"/>
      <c r="AM27" s="84" t="s">
        <v>110</v>
      </c>
      <c r="AN27" s="84"/>
      <c r="AO27" s="84"/>
      <c r="AP27" s="84"/>
      <c r="AQ27" s="84"/>
      <c r="AR27" s="85" t="s">
        <v>18</v>
      </c>
      <c r="AS27" s="82"/>
      <c r="AT27" s="82"/>
      <c r="AU27" s="82"/>
      <c r="AV27" s="81"/>
      <c r="AW27" s="86" t="s">
        <v>19</v>
      </c>
      <c r="AX27" s="83"/>
      <c r="AY27" s="87" t="s">
        <v>20</v>
      </c>
      <c r="AZ27" s="82"/>
      <c r="BA27" s="82"/>
      <c r="BB27" s="82"/>
      <c r="BC27" s="81"/>
      <c r="BD27" s="80" t="s">
        <v>21</v>
      </c>
      <c r="BE27" s="82"/>
      <c r="BF27" s="82"/>
      <c r="BG27" s="82"/>
      <c r="BH27" s="82"/>
      <c r="BI27" s="81"/>
    </row>
    <row r="28" spans="3:61" ht="40.049999999999997" customHeight="1" x14ac:dyDescent="0.45">
      <c r="C28" s="65">
        <v>1</v>
      </c>
      <c r="D28" s="66"/>
      <c r="E28" s="67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9"/>
      <c r="R28" s="70"/>
      <c r="S28" s="71"/>
      <c r="T28" s="71"/>
      <c r="U28" s="71"/>
      <c r="V28" s="71"/>
      <c r="W28" s="71"/>
      <c r="X28" s="71"/>
      <c r="Y28" s="71"/>
      <c r="Z28" s="72"/>
      <c r="AA28" s="70"/>
      <c r="AB28" s="71"/>
      <c r="AC28" s="71"/>
      <c r="AD28" s="71"/>
      <c r="AE28" s="71"/>
      <c r="AF28" s="71"/>
      <c r="AG28" s="71"/>
      <c r="AH28" s="72"/>
      <c r="AI28" s="73"/>
      <c r="AJ28" s="73"/>
      <c r="AK28" s="73"/>
      <c r="AL28" s="70"/>
      <c r="AM28" s="70"/>
      <c r="AN28" s="71"/>
      <c r="AO28" s="71"/>
      <c r="AP28" s="71"/>
      <c r="AQ28" s="72"/>
      <c r="AR28" s="76"/>
      <c r="AS28" s="76"/>
      <c r="AT28" s="76"/>
      <c r="AU28" s="76"/>
      <c r="AV28" s="77"/>
      <c r="AW28" s="74"/>
      <c r="AX28" s="75"/>
      <c r="AY28" s="62" t="str">
        <f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/>
      </c>
      <c r="AZ28" s="63"/>
      <c r="BA28" s="63"/>
      <c r="BB28" s="63"/>
      <c r="BC28" s="64"/>
      <c r="BD28" s="56"/>
      <c r="BE28" s="57"/>
      <c r="BF28" s="57"/>
      <c r="BG28" s="57"/>
      <c r="BH28" s="57"/>
      <c r="BI28" s="58"/>
    </row>
    <row r="29" spans="3:61" ht="40.049999999999997" customHeight="1" x14ac:dyDescent="0.45">
      <c r="C29" s="65">
        <v>2</v>
      </c>
      <c r="D29" s="66"/>
      <c r="E29" s="67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9"/>
      <c r="R29" s="70"/>
      <c r="S29" s="71"/>
      <c r="T29" s="71"/>
      <c r="U29" s="71"/>
      <c r="V29" s="71"/>
      <c r="W29" s="71"/>
      <c r="X29" s="71"/>
      <c r="Y29" s="71"/>
      <c r="Z29" s="72"/>
      <c r="AA29" s="70"/>
      <c r="AB29" s="71"/>
      <c r="AC29" s="71"/>
      <c r="AD29" s="71"/>
      <c r="AE29" s="71"/>
      <c r="AF29" s="71"/>
      <c r="AG29" s="71"/>
      <c r="AH29" s="72"/>
      <c r="AI29" s="73"/>
      <c r="AJ29" s="73"/>
      <c r="AK29" s="73"/>
      <c r="AL29" s="70"/>
      <c r="AM29" s="70"/>
      <c r="AN29" s="71"/>
      <c r="AO29" s="71"/>
      <c r="AP29" s="71"/>
      <c r="AQ29" s="72"/>
      <c r="AR29" s="76"/>
      <c r="AS29" s="76"/>
      <c r="AT29" s="76"/>
      <c r="AU29" s="76"/>
      <c r="AV29" s="77"/>
      <c r="AW29" s="74"/>
      <c r="AX29" s="75"/>
      <c r="AY29" s="62" t="str">
        <f>IF(TRIM(AW29)="", "",
  IF(OR(TRIM(E29)="", TRIM(R29)="", TRIM(AA29)="", TRIM(AI29)="", TRIM(AR29)="", TRIM(AW29)=""),"空欄があります",
    IF(OR(NOT(ISNUMBER(AR29)), NOT(ISNUMBER(AW29))),"確認してください",
      IF(AR29*AW29=0,"金額が0円です",AR29*AW29))))</f>
        <v/>
      </c>
      <c r="AZ29" s="63"/>
      <c r="BA29" s="63"/>
      <c r="BB29" s="63"/>
      <c r="BC29" s="64"/>
      <c r="BD29" s="56"/>
      <c r="BE29" s="57"/>
      <c r="BF29" s="57"/>
      <c r="BG29" s="57"/>
      <c r="BH29" s="57"/>
      <c r="BI29" s="58"/>
    </row>
    <row r="30" spans="3:61" ht="40.049999999999997" customHeight="1" x14ac:dyDescent="0.45">
      <c r="C30" s="65">
        <v>3</v>
      </c>
      <c r="D30" s="66"/>
      <c r="E30" s="67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9"/>
      <c r="R30" s="70"/>
      <c r="S30" s="71"/>
      <c r="T30" s="71"/>
      <c r="U30" s="71"/>
      <c r="V30" s="71"/>
      <c r="W30" s="71"/>
      <c r="X30" s="71"/>
      <c r="Y30" s="71"/>
      <c r="Z30" s="72"/>
      <c r="AA30" s="70"/>
      <c r="AB30" s="71"/>
      <c r="AC30" s="71"/>
      <c r="AD30" s="71"/>
      <c r="AE30" s="71"/>
      <c r="AF30" s="71"/>
      <c r="AG30" s="71"/>
      <c r="AH30" s="72"/>
      <c r="AI30" s="73"/>
      <c r="AJ30" s="73"/>
      <c r="AK30" s="73"/>
      <c r="AL30" s="70"/>
      <c r="AM30" s="70"/>
      <c r="AN30" s="71"/>
      <c r="AO30" s="71"/>
      <c r="AP30" s="71"/>
      <c r="AQ30" s="72"/>
      <c r="AR30" s="76"/>
      <c r="AS30" s="76"/>
      <c r="AT30" s="76"/>
      <c r="AU30" s="76"/>
      <c r="AV30" s="77"/>
      <c r="AW30" s="74"/>
      <c r="AX30" s="75"/>
      <c r="AY30" s="62" t="str">
        <f t="shared" ref="AY30:AY42" si="0">IF(TRIM(AW30)="", "",
  IF(OR(TRIM(E30)="", TRIM(R30)="", TRIM(AA30)="", TRIM(AI30)="", TRIM(AR30)="", TRIM(AW30)=""),"空欄があります",
    IF(OR(NOT(ISNUMBER(AR30)), NOT(ISNUMBER(AW30))),"確認してください",
      IF(AR30*AW30=0,"金額が0円です",AR30*AW30))))</f>
        <v/>
      </c>
      <c r="AZ30" s="63"/>
      <c r="BA30" s="63"/>
      <c r="BB30" s="63"/>
      <c r="BC30" s="64"/>
      <c r="BD30" s="56"/>
      <c r="BE30" s="57"/>
      <c r="BF30" s="57"/>
      <c r="BG30" s="57"/>
      <c r="BH30" s="57"/>
      <c r="BI30" s="58"/>
    </row>
    <row r="31" spans="3:61" ht="40.049999999999997" customHeight="1" x14ac:dyDescent="0.45">
      <c r="C31" s="65">
        <v>4</v>
      </c>
      <c r="D31" s="66"/>
      <c r="E31" s="67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9"/>
      <c r="R31" s="70"/>
      <c r="S31" s="71"/>
      <c r="T31" s="71"/>
      <c r="U31" s="71"/>
      <c r="V31" s="71"/>
      <c r="W31" s="71"/>
      <c r="X31" s="71"/>
      <c r="Y31" s="71"/>
      <c r="Z31" s="72"/>
      <c r="AA31" s="70"/>
      <c r="AB31" s="71"/>
      <c r="AC31" s="71"/>
      <c r="AD31" s="71"/>
      <c r="AE31" s="71"/>
      <c r="AF31" s="71"/>
      <c r="AG31" s="71"/>
      <c r="AH31" s="72"/>
      <c r="AI31" s="73"/>
      <c r="AJ31" s="73"/>
      <c r="AK31" s="73"/>
      <c r="AL31" s="70"/>
      <c r="AM31" s="70"/>
      <c r="AN31" s="71"/>
      <c r="AO31" s="71"/>
      <c r="AP31" s="71"/>
      <c r="AQ31" s="72"/>
      <c r="AR31" s="76"/>
      <c r="AS31" s="76"/>
      <c r="AT31" s="76"/>
      <c r="AU31" s="76"/>
      <c r="AV31" s="77"/>
      <c r="AW31" s="74"/>
      <c r="AX31" s="75"/>
      <c r="AY31" s="62" t="str">
        <f t="shared" si="0"/>
        <v/>
      </c>
      <c r="AZ31" s="63"/>
      <c r="BA31" s="63"/>
      <c r="BB31" s="63"/>
      <c r="BC31" s="64"/>
      <c r="BD31" s="56"/>
      <c r="BE31" s="57"/>
      <c r="BF31" s="57"/>
      <c r="BG31" s="57"/>
      <c r="BH31" s="57"/>
      <c r="BI31" s="58"/>
    </row>
    <row r="32" spans="3:61" ht="40.049999999999997" customHeight="1" x14ac:dyDescent="0.45">
      <c r="C32" s="65">
        <v>5</v>
      </c>
      <c r="D32" s="66"/>
      <c r="E32" s="67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9"/>
      <c r="R32" s="70"/>
      <c r="S32" s="71"/>
      <c r="T32" s="71"/>
      <c r="U32" s="71"/>
      <c r="V32" s="71"/>
      <c r="W32" s="71"/>
      <c r="X32" s="71"/>
      <c r="Y32" s="71"/>
      <c r="Z32" s="72"/>
      <c r="AA32" s="70"/>
      <c r="AB32" s="71"/>
      <c r="AC32" s="71"/>
      <c r="AD32" s="71"/>
      <c r="AE32" s="71"/>
      <c r="AF32" s="71"/>
      <c r="AG32" s="71"/>
      <c r="AH32" s="72"/>
      <c r="AI32" s="73"/>
      <c r="AJ32" s="73"/>
      <c r="AK32" s="73"/>
      <c r="AL32" s="70"/>
      <c r="AM32" s="70"/>
      <c r="AN32" s="71"/>
      <c r="AO32" s="71"/>
      <c r="AP32" s="71"/>
      <c r="AQ32" s="72"/>
      <c r="AR32" s="76"/>
      <c r="AS32" s="76"/>
      <c r="AT32" s="76"/>
      <c r="AU32" s="76"/>
      <c r="AV32" s="77"/>
      <c r="AW32" s="74"/>
      <c r="AX32" s="75"/>
      <c r="AY32" s="62" t="str">
        <f t="shared" si="0"/>
        <v/>
      </c>
      <c r="AZ32" s="63"/>
      <c r="BA32" s="63"/>
      <c r="BB32" s="63"/>
      <c r="BC32" s="64"/>
      <c r="BD32" s="56"/>
      <c r="BE32" s="57"/>
      <c r="BF32" s="57"/>
      <c r="BG32" s="57"/>
      <c r="BH32" s="57"/>
      <c r="BI32" s="58"/>
    </row>
    <row r="33" spans="3:61" ht="40.049999999999997" customHeight="1" x14ac:dyDescent="0.45">
      <c r="C33" s="65">
        <v>6</v>
      </c>
      <c r="D33" s="66"/>
      <c r="E33" s="67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9"/>
      <c r="R33" s="70"/>
      <c r="S33" s="71"/>
      <c r="T33" s="71"/>
      <c r="U33" s="71"/>
      <c r="V33" s="71"/>
      <c r="W33" s="71"/>
      <c r="X33" s="71"/>
      <c r="Y33" s="71"/>
      <c r="Z33" s="72"/>
      <c r="AA33" s="70"/>
      <c r="AB33" s="71"/>
      <c r="AC33" s="71"/>
      <c r="AD33" s="71"/>
      <c r="AE33" s="71"/>
      <c r="AF33" s="71"/>
      <c r="AG33" s="71"/>
      <c r="AH33" s="72"/>
      <c r="AI33" s="73"/>
      <c r="AJ33" s="73"/>
      <c r="AK33" s="73"/>
      <c r="AL33" s="70"/>
      <c r="AM33" s="70"/>
      <c r="AN33" s="71"/>
      <c r="AO33" s="71"/>
      <c r="AP33" s="71"/>
      <c r="AQ33" s="72"/>
      <c r="AR33" s="76"/>
      <c r="AS33" s="76"/>
      <c r="AT33" s="76"/>
      <c r="AU33" s="76"/>
      <c r="AV33" s="77"/>
      <c r="AW33" s="74"/>
      <c r="AX33" s="75"/>
      <c r="AY33" s="62" t="str">
        <f t="shared" si="0"/>
        <v/>
      </c>
      <c r="AZ33" s="63"/>
      <c r="BA33" s="63"/>
      <c r="BB33" s="63"/>
      <c r="BC33" s="64"/>
      <c r="BD33" s="56"/>
      <c r="BE33" s="57"/>
      <c r="BF33" s="57"/>
      <c r="BG33" s="57"/>
      <c r="BH33" s="57"/>
      <c r="BI33" s="58"/>
    </row>
    <row r="34" spans="3:61" ht="40.049999999999997" customHeight="1" x14ac:dyDescent="0.45">
      <c r="C34" s="65">
        <v>7</v>
      </c>
      <c r="D34" s="66"/>
      <c r="E34" s="67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9"/>
      <c r="R34" s="70"/>
      <c r="S34" s="71"/>
      <c r="T34" s="71"/>
      <c r="U34" s="71"/>
      <c r="V34" s="71"/>
      <c r="W34" s="71"/>
      <c r="X34" s="71"/>
      <c r="Y34" s="71"/>
      <c r="Z34" s="72"/>
      <c r="AA34" s="70"/>
      <c r="AB34" s="71"/>
      <c r="AC34" s="71"/>
      <c r="AD34" s="71"/>
      <c r="AE34" s="71"/>
      <c r="AF34" s="71"/>
      <c r="AG34" s="71"/>
      <c r="AH34" s="72"/>
      <c r="AI34" s="73"/>
      <c r="AJ34" s="73"/>
      <c r="AK34" s="73"/>
      <c r="AL34" s="70"/>
      <c r="AM34" s="70"/>
      <c r="AN34" s="71"/>
      <c r="AO34" s="71"/>
      <c r="AP34" s="71"/>
      <c r="AQ34" s="72"/>
      <c r="AR34" s="76"/>
      <c r="AS34" s="76"/>
      <c r="AT34" s="76"/>
      <c r="AU34" s="76"/>
      <c r="AV34" s="77"/>
      <c r="AW34" s="74"/>
      <c r="AX34" s="75"/>
      <c r="AY34" s="62" t="str">
        <f t="shared" si="0"/>
        <v/>
      </c>
      <c r="AZ34" s="63"/>
      <c r="BA34" s="63"/>
      <c r="BB34" s="63"/>
      <c r="BC34" s="64"/>
      <c r="BD34" s="56"/>
      <c r="BE34" s="57"/>
      <c r="BF34" s="57"/>
      <c r="BG34" s="57"/>
      <c r="BH34" s="57"/>
      <c r="BI34" s="58"/>
    </row>
    <row r="35" spans="3:61" ht="40.049999999999997" customHeight="1" x14ac:dyDescent="0.45">
      <c r="C35" s="65">
        <v>8</v>
      </c>
      <c r="D35" s="66"/>
      <c r="E35" s="67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9"/>
      <c r="R35" s="70"/>
      <c r="S35" s="71"/>
      <c r="T35" s="71"/>
      <c r="U35" s="71"/>
      <c r="V35" s="71"/>
      <c r="W35" s="71"/>
      <c r="X35" s="71"/>
      <c r="Y35" s="71"/>
      <c r="Z35" s="72"/>
      <c r="AA35" s="70"/>
      <c r="AB35" s="71"/>
      <c r="AC35" s="71"/>
      <c r="AD35" s="71"/>
      <c r="AE35" s="71"/>
      <c r="AF35" s="71"/>
      <c r="AG35" s="71"/>
      <c r="AH35" s="72"/>
      <c r="AI35" s="73"/>
      <c r="AJ35" s="73"/>
      <c r="AK35" s="73"/>
      <c r="AL35" s="70"/>
      <c r="AM35" s="70"/>
      <c r="AN35" s="71"/>
      <c r="AO35" s="71"/>
      <c r="AP35" s="71"/>
      <c r="AQ35" s="72"/>
      <c r="AR35" s="76"/>
      <c r="AS35" s="76"/>
      <c r="AT35" s="76"/>
      <c r="AU35" s="76"/>
      <c r="AV35" s="77"/>
      <c r="AW35" s="74"/>
      <c r="AX35" s="75"/>
      <c r="AY35" s="62" t="str">
        <f t="shared" si="0"/>
        <v/>
      </c>
      <c r="AZ35" s="63"/>
      <c r="BA35" s="63"/>
      <c r="BB35" s="63"/>
      <c r="BC35" s="64"/>
      <c r="BD35" s="56"/>
      <c r="BE35" s="57"/>
      <c r="BF35" s="57"/>
      <c r="BG35" s="57"/>
      <c r="BH35" s="57"/>
      <c r="BI35" s="58"/>
    </row>
    <row r="36" spans="3:61" ht="40.049999999999997" customHeight="1" x14ac:dyDescent="0.45">
      <c r="C36" s="65">
        <v>9</v>
      </c>
      <c r="D36" s="66"/>
      <c r="E36" s="67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9"/>
      <c r="R36" s="70"/>
      <c r="S36" s="71"/>
      <c r="T36" s="71"/>
      <c r="U36" s="71"/>
      <c r="V36" s="71"/>
      <c r="W36" s="71"/>
      <c r="X36" s="71"/>
      <c r="Y36" s="71"/>
      <c r="Z36" s="72"/>
      <c r="AA36" s="70"/>
      <c r="AB36" s="71"/>
      <c r="AC36" s="71"/>
      <c r="AD36" s="71"/>
      <c r="AE36" s="71"/>
      <c r="AF36" s="71"/>
      <c r="AG36" s="71"/>
      <c r="AH36" s="72"/>
      <c r="AI36" s="73"/>
      <c r="AJ36" s="73"/>
      <c r="AK36" s="73"/>
      <c r="AL36" s="70"/>
      <c r="AM36" s="70"/>
      <c r="AN36" s="71"/>
      <c r="AO36" s="71"/>
      <c r="AP36" s="71"/>
      <c r="AQ36" s="72"/>
      <c r="AR36" s="76"/>
      <c r="AS36" s="76"/>
      <c r="AT36" s="76"/>
      <c r="AU36" s="76"/>
      <c r="AV36" s="77"/>
      <c r="AW36" s="74"/>
      <c r="AX36" s="75"/>
      <c r="AY36" s="62" t="str">
        <f t="shared" si="0"/>
        <v/>
      </c>
      <c r="AZ36" s="63"/>
      <c r="BA36" s="63"/>
      <c r="BB36" s="63"/>
      <c r="BC36" s="64"/>
      <c r="BD36" s="56"/>
      <c r="BE36" s="57"/>
      <c r="BF36" s="57"/>
      <c r="BG36" s="57"/>
      <c r="BH36" s="57"/>
      <c r="BI36" s="58"/>
    </row>
    <row r="37" spans="3:61" ht="40.049999999999997" customHeight="1" x14ac:dyDescent="0.45">
      <c r="C37" s="65">
        <v>10</v>
      </c>
      <c r="D37" s="66"/>
      <c r="E37" s="67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9"/>
      <c r="R37" s="70"/>
      <c r="S37" s="71"/>
      <c r="T37" s="71"/>
      <c r="U37" s="71"/>
      <c r="V37" s="71"/>
      <c r="W37" s="71"/>
      <c r="X37" s="71"/>
      <c r="Y37" s="71"/>
      <c r="Z37" s="72"/>
      <c r="AA37" s="70"/>
      <c r="AB37" s="71"/>
      <c r="AC37" s="71"/>
      <c r="AD37" s="71"/>
      <c r="AE37" s="71"/>
      <c r="AF37" s="71"/>
      <c r="AG37" s="71"/>
      <c r="AH37" s="72"/>
      <c r="AI37" s="73"/>
      <c r="AJ37" s="73"/>
      <c r="AK37" s="73"/>
      <c r="AL37" s="70"/>
      <c r="AM37" s="70"/>
      <c r="AN37" s="71"/>
      <c r="AO37" s="71"/>
      <c r="AP37" s="71"/>
      <c r="AQ37" s="72"/>
      <c r="AR37" s="76"/>
      <c r="AS37" s="76"/>
      <c r="AT37" s="76"/>
      <c r="AU37" s="76"/>
      <c r="AV37" s="77"/>
      <c r="AW37" s="74"/>
      <c r="AX37" s="75"/>
      <c r="AY37" s="62" t="str">
        <f t="shared" si="0"/>
        <v/>
      </c>
      <c r="AZ37" s="63"/>
      <c r="BA37" s="63"/>
      <c r="BB37" s="63"/>
      <c r="BC37" s="64"/>
      <c r="BD37" s="56"/>
      <c r="BE37" s="57"/>
      <c r="BF37" s="57"/>
      <c r="BG37" s="57"/>
      <c r="BH37" s="57"/>
      <c r="BI37" s="58"/>
    </row>
    <row r="38" spans="3:61" ht="40.049999999999997" customHeight="1" x14ac:dyDescent="0.45">
      <c r="C38" s="65">
        <v>11</v>
      </c>
      <c r="D38" s="66"/>
      <c r="E38" s="67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9"/>
      <c r="R38" s="70"/>
      <c r="S38" s="71"/>
      <c r="T38" s="71"/>
      <c r="U38" s="71"/>
      <c r="V38" s="71"/>
      <c r="W38" s="71"/>
      <c r="X38" s="71"/>
      <c r="Y38" s="71"/>
      <c r="Z38" s="72"/>
      <c r="AA38" s="70"/>
      <c r="AB38" s="71"/>
      <c r="AC38" s="71"/>
      <c r="AD38" s="71"/>
      <c r="AE38" s="71"/>
      <c r="AF38" s="71"/>
      <c r="AG38" s="71"/>
      <c r="AH38" s="72"/>
      <c r="AI38" s="73"/>
      <c r="AJ38" s="73"/>
      <c r="AK38" s="73"/>
      <c r="AL38" s="70"/>
      <c r="AM38" s="70"/>
      <c r="AN38" s="71"/>
      <c r="AO38" s="71"/>
      <c r="AP38" s="71"/>
      <c r="AQ38" s="72"/>
      <c r="AR38" s="76"/>
      <c r="AS38" s="76"/>
      <c r="AT38" s="76"/>
      <c r="AU38" s="76"/>
      <c r="AV38" s="77"/>
      <c r="AW38" s="74"/>
      <c r="AX38" s="75"/>
      <c r="AY38" s="62" t="str">
        <f t="shared" si="0"/>
        <v/>
      </c>
      <c r="AZ38" s="63"/>
      <c r="BA38" s="63"/>
      <c r="BB38" s="63"/>
      <c r="BC38" s="64"/>
      <c r="BD38" s="56"/>
      <c r="BE38" s="57"/>
      <c r="BF38" s="57"/>
      <c r="BG38" s="57"/>
      <c r="BH38" s="57"/>
      <c r="BI38" s="58"/>
    </row>
    <row r="39" spans="3:61" ht="40.049999999999997" customHeight="1" x14ac:dyDescent="0.45">
      <c r="C39" s="65">
        <v>12</v>
      </c>
      <c r="D39" s="66"/>
      <c r="E39" s="67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9"/>
      <c r="R39" s="70"/>
      <c r="S39" s="71"/>
      <c r="T39" s="71"/>
      <c r="U39" s="71"/>
      <c r="V39" s="71"/>
      <c r="W39" s="71"/>
      <c r="X39" s="71"/>
      <c r="Y39" s="71"/>
      <c r="Z39" s="72"/>
      <c r="AA39" s="70"/>
      <c r="AB39" s="71"/>
      <c r="AC39" s="71"/>
      <c r="AD39" s="71"/>
      <c r="AE39" s="71"/>
      <c r="AF39" s="71"/>
      <c r="AG39" s="71"/>
      <c r="AH39" s="72"/>
      <c r="AI39" s="73"/>
      <c r="AJ39" s="73"/>
      <c r="AK39" s="73"/>
      <c r="AL39" s="70"/>
      <c r="AM39" s="70"/>
      <c r="AN39" s="71"/>
      <c r="AO39" s="71"/>
      <c r="AP39" s="71"/>
      <c r="AQ39" s="72"/>
      <c r="AR39" s="76"/>
      <c r="AS39" s="76"/>
      <c r="AT39" s="76"/>
      <c r="AU39" s="76"/>
      <c r="AV39" s="77"/>
      <c r="AW39" s="74"/>
      <c r="AX39" s="75"/>
      <c r="AY39" s="62" t="str">
        <f t="shared" si="0"/>
        <v/>
      </c>
      <c r="AZ39" s="63"/>
      <c r="BA39" s="63"/>
      <c r="BB39" s="63"/>
      <c r="BC39" s="64"/>
      <c r="BD39" s="56"/>
      <c r="BE39" s="57"/>
      <c r="BF39" s="57"/>
      <c r="BG39" s="57"/>
      <c r="BH39" s="57"/>
      <c r="BI39" s="58"/>
    </row>
    <row r="40" spans="3:61" ht="40.049999999999997" customHeight="1" x14ac:dyDescent="0.45">
      <c r="C40" s="65">
        <v>13</v>
      </c>
      <c r="D40" s="66"/>
      <c r="E40" s="67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9"/>
      <c r="R40" s="70"/>
      <c r="S40" s="71"/>
      <c r="T40" s="71"/>
      <c r="U40" s="71"/>
      <c r="V40" s="71"/>
      <c r="W40" s="71"/>
      <c r="X40" s="71"/>
      <c r="Y40" s="71"/>
      <c r="Z40" s="72"/>
      <c r="AA40" s="70"/>
      <c r="AB40" s="71"/>
      <c r="AC40" s="71"/>
      <c r="AD40" s="71"/>
      <c r="AE40" s="71"/>
      <c r="AF40" s="71"/>
      <c r="AG40" s="71"/>
      <c r="AH40" s="72"/>
      <c r="AI40" s="73"/>
      <c r="AJ40" s="73"/>
      <c r="AK40" s="73"/>
      <c r="AL40" s="70"/>
      <c r="AM40" s="70"/>
      <c r="AN40" s="71"/>
      <c r="AO40" s="71"/>
      <c r="AP40" s="71"/>
      <c r="AQ40" s="72"/>
      <c r="AR40" s="76"/>
      <c r="AS40" s="76"/>
      <c r="AT40" s="76"/>
      <c r="AU40" s="76"/>
      <c r="AV40" s="77"/>
      <c r="AW40" s="74"/>
      <c r="AX40" s="75"/>
      <c r="AY40" s="62" t="str">
        <f t="shared" si="0"/>
        <v/>
      </c>
      <c r="AZ40" s="63"/>
      <c r="BA40" s="63"/>
      <c r="BB40" s="63"/>
      <c r="BC40" s="64"/>
      <c r="BD40" s="56"/>
      <c r="BE40" s="57"/>
      <c r="BF40" s="57"/>
      <c r="BG40" s="57"/>
      <c r="BH40" s="57"/>
      <c r="BI40" s="58"/>
    </row>
    <row r="41" spans="3:61" ht="40.049999999999997" customHeight="1" x14ac:dyDescent="0.45">
      <c r="C41" s="65">
        <v>14</v>
      </c>
      <c r="D41" s="66"/>
      <c r="E41" s="67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9"/>
      <c r="R41" s="70"/>
      <c r="S41" s="71"/>
      <c r="T41" s="71"/>
      <c r="U41" s="71"/>
      <c r="V41" s="71"/>
      <c r="W41" s="71"/>
      <c r="X41" s="71"/>
      <c r="Y41" s="71"/>
      <c r="Z41" s="72"/>
      <c r="AA41" s="70"/>
      <c r="AB41" s="71"/>
      <c r="AC41" s="71"/>
      <c r="AD41" s="71"/>
      <c r="AE41" s="71"/>
      <c r="AF41" s="71"/>
      <c r="AG41" s="71"/>
      <c r="AH41" s="72"/>
      <c r="AI41" s="73"/>
      <c r="AJ41" s="73"/>
      <c r="AK41" s="73"/>
      <c r="AL41" s="70"/>
      <c r="AM41" s="70"/>
      <c r="AN41" s="71"/>
      <c r="AO41" s="71"/>
      <c r="AP41" s="71"/>
      <c r="AQ41" s="72"/>
      <c r="AR41" s="76"/>
      <c r="AS41" s="76"/>
      <c r="AT41" s="76"/>
      <c r="AU41" s="76"/>
      <c r="AV41" s="77"/>
      <c r="AW41" s="74"/>
      <c r="AX41" s="75"/>
      <c r="AY41" s="62" t="str">
        <f t="shared" si="0"/>
        <v/>
      </c>
      <c r="AZ41" s="63"/>
      <c r="BA41" s="63"/>
      <c r="BB41" s="63"/>
      <c r="BC41" s="64"/>
      <c r="BD41" s="56"/>
      <c r="BE41" s="57"/>
      <c r="BF41" s="57"/>
      <c r="BG41" s="57"/>
      <c r="BH41" s="57"/>
      <c r="BI41" s="58"/>
    </row>
    <row r="42" spans="3:61" ht="40.049999999999997" customHeight="1" x14ac:dyDescent="0.45">
      <c r="C42" s="65">
        <v>15</v>
      </c>
      <c r="D42" s="66"/>
      <c r="E42" s="67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9"/>
      <c r="R42" s="70"/>
      <c r="S42" s="71"/>
      <c r="T42" s="71"/>
      <c r="U42" s="71"/>
      <c r="V42" s="71"/>
      <c r="W42" s="71"/>
      <c r="X42" s="71"/>
      <c r="Y42" s="71"/>
      <c r="Z42" s="72"/>
      <c r="AA42" s="70"/>
      <c r="AB42" s="71"/>
      <c r="AC42" s="71"/>
      <c r="AD42" s="71"/>
      <c r="AE42" s="71"/>
      <c r="AF42" s="71"/>
      <c r="AG42" s="71"/>
      <c r="AH42" s="72"/>
      <c r="AI42" s="73"/>
      <c r="AJ42" s="73"/>
      <c r="AK42" s="73"/>
      <c r="AL42" s="70"/>
      <c r="AM42" s="70"/>
      <c r="AN42" s="71"/>
      <c r="AO42" s="71"/>
      <c r="AP42" s="71"/>
      <c r="AQ42" s="72"/>
      <c r="AR42" s="76"/>
      <c r="AS42" s="76"/>
      <c r="AT42" s="76"/>
      <c r="AU42" s="76"/>
      <c r="AV42" s="77"/>
      <c r="AW42" s="74"/>
      <c r="AX42" s="75"/>
      <c r="AY42" s="62" t="str">
        <f t="shared" si="0"/>
        <v/>
      </c>
      <c r="AZ42" s="63"/>
      <c r="BA42" s="63"/>
      <c r="BB42" s="63"/>
      <c r="BC42" s="64"/>
      <c r="BD42" s="56"/>
      <c r="BE42" s="57"/>
      <c r="BF42" s="57"/>
      <c r="BG42" s="57"/>
      <c r="BH42" s="57"/>
      <c r="BI42" s="58"/>
    </row>
    <row r="43" spans="3:61" ht="14.4" customHeight="1" x14ac:dyDescent="0.45"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 t="s">
        <v>22</v>
      </c>
      <c r="AR43" s="59" t="s">
        <v>23</v>
      </c>
      <c r="AS43" s="60"/>
      <c r="AT43" s="60"/>
      <c r="AU43" s="60"/>
      <c r="AV43" s="60"/>
      <c r="AW43" s="60"/>
      <c r="AX43" s="61"/>
      <c r="AY43" s="62">
        <f>IF(COUNTIF(AY28:BC42,"確認してください")+COUNTIF(AY28:BC42,"空欄があります")+COUNTIF(AY28:BC42,"金額が0円です")&gt;0,"確認してください",SUM(AY28:BC42))</f>
        <v>0</v>
      </c>
      <c r="AZ43" s="63"/>
      <c r="BA43" s="63"/>
      <c r="BB43" s="63"/>
      <c r="BC43" s="64"/>
      <c r="BD43" s="56"/>
      <c r="BE43" s="57"/>
      <c r="BF43" s="57"/>
      <c r="BG43" s="57"/>
      <c r="BH43" s="57"/>
      <c r="BI43" s="58"/>
    </row>
  </sheetData>
  <sheetProtection algorithmName="SHA-512" hashValue="XhRtHPooQnwUe+4QMTOGeRKB8R9ZMLPR8k5JoacmGmSFC+SCj90IuwBuZxP1iu7rLp913+mEryGbpTXKxF0gZw==" saltValue="U4yT3Z4aVnaQ0tGdhRzfOg==" spinCount="100000" sheet="1" objects="1" scenarios="1"/>
  <mergeCells count="193">
    <mergeCell ref="AM1:BH2"/>
    <mergeCell ref="C3:P4"/>
    <mergeCell ref="T3:AD4"/>
    <mergeCell ref="AE3:AF4"/>
    <mergeCell ref="AG3:AI4"/>
    <mergeCell ref="AN3:AZ4"/>
    <mergeCell ref="AN14:AZ15"/>
    <mergeCell ref="BA14:BH15"/>
    <mergeCell ref="AN16:AZ17"/>
    <mergeCell ref="BA16:BH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  <mergeCell ref="D19:D20"/>
    <mergeCell ref="AN23:AZ24"/>
    <mergeCell ref="BA23:BH24"/>
    <mergeCell ref="AN25:BH25"/>
    <mergeCell ref="AN19:AZ20"/>
    <mergeCell ref="BA19:BH20"/>
    <mergeCell ref="D21:D22"/>
    <mergeCell ref="AN21:AZ22"/>
    <mergeCell ref="BA21:BH22"/>
    <mergeCell ref="AM26:BI26"/>
    <mergeCell ref="C27:D27"/>
    <mergeCell ref="E27:Q27"/>
    <mergeCell ref="R27:Z27"/>
    <mergeCell ref="AA27:AH27"/>
    <mergeCell ref="AI27:AL27"/>
    <mergeCell ref="AM27:AQ27"/>
    <mergeCell ref="AR27:AV27"/>
    <mergeCell ref="AW27:AX27"/>
    <mergeCell ref="AY27:BC27"/>
    <mergeCell ref="BD27:BI27"/>
    <mergeCell ref="BD28:BI28"/>
    <mergeCell ref="C29:D29"/>
    <mergeCell ref="E29:Q29"/>
    <mergeCell ref="R29:Z29"/>
    <mergeCell ref="AA29:AH29"/>
    <mergeCell ref="AI29:AL29"/>
    <mergeCell ref="AM29:AQ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AR29:AV29"/>
    <mergeCell ref="BD30:BI30"/>
    <mergeCell ref="C31:D31"/>
    <mergeCell ref="E31:Q31"/>
    <mergeCell ref="R31:Z31"/>
    <mergeCell ref="AA31:AH31"/>
    <mergeCell ref="AI31:AL31"/>
    <mergeCell ref="AM31:AQ31"/>
    <mergeCell ref="AW31:AX31"/>
    <mergeCell ref="AY31:BC31"/>
    <mergeCell ref="BD31:BI31"/>
    <mergeCell ref="C30:D30"/>
    <mergeCell ref="E30:Q30"/>
    <mergeCell ref="R30:Z30"/>
    <mergeCell ref="AA30:AH30"/>
    <mergeCell ref="AI30:AL30"/>
    <mergeCell ref="AM30:AQ30"/>
    <mergeCell ref="AW30:AX30"/>
    <mergeCell ref="AY30:BC30"/>
    <mergeCell ref="AR30:AV30"/>
    <mergeCell ref="AR31:AV31"/>
    <mergeCell ref="BD32:BI32"/>
    <mergeCell ref="C33:D33"/>
    <mergeCell ref="E33:Q33"/>
    <mergeCell ref="R33:Z33"/>
    <mergeCell ref="AA33:AH33"/>
    <mergeCell ref="AI33:AL33"/>
    <mergeCell ref="AM33:AQ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W32:AX32"/>
    <mergeCell ref="AY32:BC32"/>
    <mergeCell ref="AR32:AV32"/>
    <mergeCell ref="AR33:AV33"/>
    <mergeCell ref="BD34:BI34"/>
    <mergeCell ref="C35:D35"/>
    <mergeCell ref="E35:Q35"/>
    <mergeCell ref="R35:Z35"/>
    <mergeCell ref="AA35:AH35"/>
    <mergeCell ref="AI35:AL35"/>
    <mergeCell ref="AM35:AQ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AW34:AX34"/>
    <mergeCell ref="AY34:BC34"/>
    <mergeCell ref="AR34:AV34"/>
    <mergeCell ref="AR35:AV35"/>
    <mergeCell ref="BD36:BI36"/>
    <mergeCell ref="C37:D37"/>
    <mergeCell ref="E37:Q37"/>
    <mergeCell ref="R37:Z37"/>
    <mergeCell ref="AA37:AH37"/>
    <mergeCell ref="AI37:AL37"/>
    <mergeCell ref="AM37:AQ37"/>
    <mergeCell ref="AW37:AX37"/>
    <mergeCell ref="AY37:BC37"/>
    <mergeCell ref="BD37:BI37"/>
    <mergeCell ref="C36:D36"/>
    <mergeCell ref="E36:Q36"/>
    <mergeCell ref="R36:Z36"/>
    <mergeCell ref="AA36:AH36"/>
    <mergeCell ref="AI36:AL36"/>
    <mergeCell ref="AM36:AQ36"/>
    <mergeCell ref="AW36:AX36"/>
    <mergeCell ref="AY36:BC36"/>
    <mergeCell ref="AR36:AV36"/>
    <mergeCell ref="AR37:AV37"/>
    <mergeCell ref="BD38:BI38"/>
    <mergeCell ref="C39:D39"/>
    <mergeCell ref="E39:Q39"/>
    <mergeCell ref="R39:Z39"/>
    <mergeCell ref="AA39:AH39"/>
    <mergeCell ref="AI39:AL39"/>
    <mergeCell ref="AM39:AQ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W38:AX38"/>
    <mergeCell ref="AY38:BC38"/>
    <mergeCell ref="AR38:AV38"/>
    <mergeCell ref="AR39:AV39"/>
    <mergeCell ref="BD40:BI40"/>
    <mergeCell ref="C41:D41"/>
    <mergeCell ref="E41:Q41"/>
    <mergeCell ref="R41:Z41"/>
    <mergeCell ref="AA41:AH41"/>
    <mergeCell ref="AI41:AL41"/>
    <mergeCell ref="AM41:AQ41"/>
    <mergeCell ref="AW41:AX41"/>
    <mergeCell ref="AY41:BC41"/>
    <mergeCell ref="BD41:BI41"/>
    <mergeCell ref="C40:D40"/>
    <mergeCell ref="E40:Q40"/>
    <mergeCell ref="R40:Z40"/>
    <mergeCell ref="AA40:AH40"/>
    <mergeCell ref="AI40:AL40"/>
    <mergeCell ref="AM40:AQ40"/>
    <mergeCell ref="AW40:AX40"/>
    <mergeCell ref="AY40:BC40"/>
    <mergeCell ref="AR40:AV40"/>
    <mergeCell ref="AR41:AV41"/>
    <mergeCell ref="BD42:BI42"/>
    <mergeCell ref="AR43:AX43"/>
    <mergeCell ref="AY43:BC43"/>
    <mergeCell ref="BD43:BI43"/>
    <mergeCell ref="C42:D42"/>
    <mergeCell ref="E42:Q42"/>
    <mergeCell ref="R42:Z42"/>
    <mergeCell ref="AA42:AH42"/>
    <mergeCell ref="AI42:AL42"/>
    <mergeCell ref="AM42:AQ42"/>
    <mergeCell ref="AW42:AX42"/>
    <mergeCell ref="AY42:BC42"/>
    <mergeCell ref="AR42:AV42"/>
  </mergeCells>
  <phoneticPr fontId="2"/>
  <conditionalFormatting sqref="E28:Q42">
    <cfRule type="expression" dxfId="16" priority="5">
      <formula>AND(E28="", OR(R28&lt;&gt;"", AA28&lt;&gt;"", AI28&lt;&gt;"", AR28&lt;&gt;"", AW28&lt;&gt;""))</formula>
    </cfRule>
  </conditionalFormatting>
  <conditionalFormatting sqref="E23:R23 T23:U23 E24:U25">
    <cfRule type="expression" dxfId="15" priority="57">
      <formula>$E$23="注意！！"</formula>
    </cfRule>
  </conditionalFormatting>
  <conditionalFormatting sqref="E15:U17">
    <cfRule type="expression" dxfId="14" priority="58">
      <formula>$E$15="注意！！"</formula>
    </cfRule>
  </conditionalFormatting>
  <conditionalFormatting sqref="R28:Z42">
    <cfRule type="expression" dxfId="13" priority="41">
      <formula>AND($E28&lt;&gt;"",$R28="")</formula>
    </cfRule>
  </conditionalFormatting>
  <conditionalFormatting sqref="AA28:AH42">
    <cfRule type="expression" dxfId="12" priority="40">
      <formula>AND($E28&lt;&gt;"",$AA28="")</formula>
    </cfRule>
  </conditionalFormatting>
  <conditionalFormatting sqref="AI28:AL42">
    <cfRule type="expression" dxfId="11" priority="39">
      <formula>AND($E28&lt;&gt;"",$AI28="")</formula>
    </cfRule>
  </conditionalFormatting>
  <conditionalFormatting sqref="AM28:AQ42">
    <cfRule type="expression" dxfId="10" priority="1">
      <formula>AND($E28&lt;&gt;"",$AM28="")</formula>
    </cfRule>
  </conditionalFormatting>
  <conditionalFormatting sqref="AR43">
    <cfRule type="expression" dxfId="9" priority="64">
      <formula>AND($E43&lt;&gt;"",$AR43="")</formula>
    </cfRule>
  </conditionalFormatting>
  <conditionalFormatting sqref="AR28:AV42">
    <cfRule type="expression" dxfId="8" priority="37">
      <formula>OR(AY28="確認してください",AY28="金額が0円です")</formula>
    </cfRule>
    <cfRule type="expression" dxfId="7" priority="38">
      <formula>AND($E28&lt;&gt;"",$AR28="")</formula>
    </cfRule>
  </conditionalFormatting>
  <conditionalFormatting sqref="AW28:AX42">
    <cfRule type="expression" dxfId="6" priority="36">
      <formula>OR(AY28="確認してください",AY28="金額が0円です")</formula>
    </cfRule>
    <cfRule type="expression" dxfId="5" priority="42">
      <formula>AND($E28&lt;&gt;"",$AW28="")</formula>
    </cfRule>
  </conditionalFormatting>
  <conditionalFormatting sqref="AY28:AY43">
    <cfRule type="expression" dxfId="4" priority="61">
      <formula>OR(AY28="金額が0円です",AY28="確認してください",AY28="空欄があります")</formula>
    </cfRule>
  </conditionalFormatting>
  <conditionalFormatting sqref="BA3">
    <cfRule type="expression" dxfId="3" priority="66">
      <formula>$BA$3=$AC$19</formula>
    </cfRule>
    <cfRule type="expression" dxfId="2" priority="67">
      <formula>$BA$3="お問い合わせください"</formula>
    </cfRule>
  </conditionalFormatting>
  <conditionalFormatting sqref="BA16">
    <cfRule type="expression" dxfId="1" priority="65">
      <formula>$BA$16&lt;$BA$23</formula>
    </cfRule>
  </conditionalFormatting>
  <conditionalFormatting sqref="BA21:BH24">
    <cfRule type="expression" dxfId="0" priority="3">
      <formula>$BA$23&gt;100000</formula>
    </cfRule>
  </conditionalFormatting>
  <dataValidations count="2">
    <dataValidation type="whole" operator="greaterThanOrEqual" allowBlank="1" showErrorMessage="1" errorTitle="入力エラー" error="半角数字以外の文字は入力できません" sqref="AR28:AV42" xr:uid="{59CCEA45-F863-4A3F-A765-2E1F405D912B}">
      <formula1>0</formula1>
    </dataValidation>
    <dataValidation operator="greaterThanOrEqual" allowBlank="1" showErrorMessage="1" errorTitle="入力エラー" error="半角数字以外の文字は入力できません" sqref="AW28:AX42" xr:uid="{EF4DF07B-BD34-47B7-A1CB-3B8BE4D8655A}"/>
  </dataValidations>
  <pageMargins left="0.7" right="0.7" top="0.75" bottom="0.75" header="0.3" footer="0.3"/>
  <pageSetup paperSize="9" scale="45" orientation="portrait" r:id="rId1"/>
  <rowBreaks count="1" manualBreakCount="1">
    <brk id="49" min="1" max="6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008A869-1BF0-477B-97BB-60570A151DF9}">
          <x14:formula1>
            <xm:f>DB!$B$4:$B$6</xm:f>
          </x14:formula1>
          <xm:sqref>E28:Q42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0F43-79BB-4CE2-88BD-D57167A08AEC}">
  <sheetPr codeName="Sheet2"/>
  <dimension ref="A1:Q64"/>
  <sheetViews>
    <sheetView workbookViewId="0">
      <selection activeCell="B4" sqref="B4:B6"/>
    </sheetView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1" customWidth="1"/>
    <col min="9" max="9" width="11.69921875" style="1" customWidth="1"/>
    <col min="10" max="13" width="8.796875" style="1"/>
    <col min="14" max="14" width="9.3984375" style="1" bestFit="1" customWidth="1"/>
    <col min="15" max="15" width="8.796875" style="1"/>
    <col min="16" max="16" width="11.5" style="1" customWidth="1"/>
    <col min="17" max="17" width="12.59765625" style="1" customWidth="1"/>
    <col min="18" max="16384" width="8.796875" style="1"/>
  </cols>
  <sheetData>
    <row r="1" spans="1:17" x14ac:dyDescent="0.45">
      <c r="B1" s="1" t="s">
        <v>24</v>
      </c>
      <c r="C1" s="141" t="s">
        <v>107</v>
      </c>
      <c r="D1" s="141"/>
      <c r="E1" s="141"/>
    </row>
    <row r="3" spans="1:17" x14ac:dyDescent="0.45">
      <c r="B3" s="2" t="s">
        <v>25</v>
      </c>
      <c r="C3" s="2"/>
      <c r="G3" s="2" t="s">
        <v>26</v>
      </c>
      <c r="H3" s="2"/>
      <c r="L3" s="1" t="s">
        <v>100</v>
      </c>
    </row>
    <row r="4" spans="1:17" ht="18" x14ac:dyDescent="0.45">
      <c r="A4" s="1">
        <v>1</v>
      </c>
      <c r="B4" s="1" t="s">
        <v>35</v>
      </c>
      <c r="G4">
        <v>0</v>
      </c>
      <c r="H4" s="42" t="s">
        <v>39</v>
      </c>
      <c r="I4" s="42">
        <v>733333</v>
      </c>
      <c r="J4" s="41"/>
      <c r="L4" s="40" t="s">
        <v>101</v>
      </c>
      <c r="M4" s="1" t="s">
        <v>103</v>
      </c>
      <c r="N4" s="1" t="s">
        <v>102</v>
      </c>
      <c r="O4" s="1" t="s">
        <v>104</v>
      </c>
      <c r="P4" s="1" t="s">
        <v>105</v>
      </c>
      <c r="Q4" s="1" t="s">
        <v>106</v>
      </c>
    </row>
    <row r="5" spans="1:17" ht="18" x14ac:dyDescent="0.45">
      <c r="A5" s="1">
        <v>2</v>
      </c>
      <c r="B5" s="1" t="s">
        <v>36</v>
      </c>
      <c r="G5">
        <v>17</v>
      </c>
      <c r="H5" s="42" t="s">
        <v>40</v>
      </c>
      <c r="I5" s="42">
        <v>1000000</v>
      </c>
      <c r="J5" s="41"/>
      <c r="L5" s="1">
        <f>明細書!R19</f>
        <v>0</v>
      </c>
      <c r="M5" s="1">
        <v>50</v>
      </c>
      <c r="N5" s="44">
        <v>2140000</v>
      </c>
      <c r="O5">
        <f>INT(L5/M5)</f>
        <v>0</v>
      </c>
      <c r="P5" s="43">
        <f>N5*O5</f>
        <v>0</v>
      </c>
      <c r="Q5" s="43">
        <f>ROUNDDOWN(SUM(P5:P7)/3*2,0)</f>
        <v>0</v>
      </c>
    </row>
    <row r="6" spans="1:17" ht="18" x14ac:dyDescent="0.45">
      <c r="A6" s="1">
        <v>3</v>
      </c>
      <c r="B6" s="1" t="s">
        <v>37</v>
      </c>
      <c r="G6">
        <v>26</v>
      </c>
      <c r="H6" s="42" t="s">
        <v>41</v>
      </c>
      <c r="I6" s="42">
        <v>1426666</v>
      </c>
      <c r="M6" s="1">
        <v>25</v>
      </c>
      <c r="N6" s="44">
        <v>1500000</v>
      </c>
      <c r="O6">
        <f>INT(MOD(L5,M5)/M6)</f>
        <v>0</v>
      </c>
      <c r="P6" s="1">
        <f t="shared" ref="P6:P7" si="0">N6*O6</f>
        <v>0</v>
      </c>
    </row>
    <row r="7" spans="1:17" ht="18" x14ac:dyDescent="0.45">
      <c r="A7" s="1">
        <v>4</v>
      </c>
      <c r="G7">
        <v>51</v>
      </c>
      <c r="H7" s="42" t="s">
        <v>42</v>
      </c>
      <c r="I7" s="42">
        <v>2160000</v>
      </c>
      <c r="M7" s="1">
        <v>16</v>
      </c>
      <c r="N7" s="44">
        <v>1100000</v>
      </c>
      <c r="O7">
        <f>INT(MOD(MOD(L5,M5),M6)/M7) + IF(MOD(MOD(MOD(L5,M5),M6),M7)&gt;0, 1, 0)</f>
        <v>0</v>
      </c>
      <c r="P7" s="1">
        <f t="shared" si="0"/>
        <v>0</v>
      </c>
    </row>
    <row r="8" spans="1:17" ht="18" x14ac:dyDescent="0.45">
      <c r="A8" s="1">
        <v>5</v>
      </c>
      <c r="G8">
        <v>67</v>
      </c>
      <c r="H8" s="42" t="s">
        <v>43</v>
      </c>
      <c r="I8" s="42">
        <v>2426666</v>
      </c>
    </row>
    <row r="9" spans="1:17" ht="18" x14ac:dyDescent="0.45">
      <c r="A9" s="1">
        <v>6</v>
      </c>
      <c r="G9">
        <v>76</v>
      </c>
      <c r="H9" s="42" t="s">
        <v>44</v>
      </c>
      <c r="I9" s="42">
        <v>2853333</v>
      </c>
    </row>
    <row r="10" spans="1:17" ht="18" x14ac:dyDescent="0.45">
      <c r="A10" s="1">
        <v>7</v>
      </c>
      <c r="G10">
        <v>101</v>
      </c>
      <c r="H10" s="42" t="s">
        <v>45</v>
      </c>
      <c r="I10" s="42">
        <v>3586666</v>
      </c>
    </row>
    <row r="11" spans="1:17" ht="18" x14ac:dyDescent="0.45">
      <c r="A11" s="1">
        <v>8</v>
      </c>
      <c r="G11">
        <v>117</v>
      </c>
      <c r="H11" s="42" t="s">
        <v>46</v>
      </c>
      <c r="I11" s="42">
        <v>3853333</v>
      </c>
    </row>
    <row r="12" spans="1:17" ht="18" x14ac:dyDescent="0.45">
      <c r="A12" s="1">
        <v>9</v>
      </c>
      <c r="G12">
        <v>126</v>
      </c>
      <c r="H12" s="42" t="s">
        <v>47</v>
      </c>
      <c r="I12" s="42">
        <v>4280000</v>
      </c>
    </row>
    <row r="13" spans="1:17" ht="18" x14ac:dyDescent="0.45">
      <c r="A13" s="1">
        <v>10</v>
      </c>
      <c r="G13">
        <v>151</v>
      </c>
      <c r="H13" s="42" t="s">
        <v>48</v>
      </c>
      <c r="I13" s="42">
        <v>5013333</v>
      </c>
    </row>
    <row r="14" spans="1:17" ht="18" x14ac:dyDescent="0.45">
      <c r="G14">
        <v>167</v>
      </c>
      <c r="H14" s="42" t="s">
        <v>49</v>
      </c>
      <c r="I14" s="42">
        <v>5280000</v>
      </c>
    </row>
    <row r="15" spans="1:17" ht="18" x14ac:dyDescent="0.45">
      <c r="B15" s="2" t="s">
        <v>27</v>
      </c>
      <c r="C15" s="2"/>
      <c r="G15">
        <v>176</v>
      </c>
      <c r="H15" s="42" t="s">
        <v>50</v>
      </c>
      <c r="I15" s="42">
        <v>5706666</v>
      </c>
    </row>
    <row r="16" spans="1:17" ht="18" x14ac:dyDescent="0.45">
      <c r="A16" s="1">
        <v>1</v>
      </c>
      <c r="G16">
        <v>201</v>
      </c>
      <c r="H16" s="42" t="s">
        <v>51</v>
      </c>
      <c r="I16" s="42">
        <v>6440000</v>
      </c>
    </row>
    <row r="17" spans="1:9" ht="18" x14ac:dyDescent="0.45">
      <c r="A17" s="1">
        <v>2</v>
      </c>
      <c r="G17">
        <v>217</v>
      </c>
      <c r="H17" s="42" t="s">
        <v>52</v>
      </c>
      <c r="I17" s="42">
        <v>6706666</v>
      </c>
    </row>
    <row r="18" spans="1:9" ht="18" x14ac:dyDescent="0.45">
      <c r="A18" s="1">
        <v>3</v>
      </c>
      <c r="G18">
        <v>226</v>
      </c>
      <c r="H18" s="42" t="s">
        <v>53</v>
      </c>
      <c r="I18" s="42">
        <v>7133333</v>
      </c>
    </row>
    <row r="19" spans="1:9" ht="18" x14ac:dyDescent="0.45">
      <c r="A19" s="1">
        <v>4</v>
      </c>
      <c r="G19">
        <v>251</v>
      </c>
      <c r="H19" s="42" t="s">
        <v>54</v>
      </c>
      <c r="I19" s="42">
        <v>7866666</v>
      </c>
    </row>
    <row r="20" spans="1:9" ht="18" x14ac:dyDescent="0.45">
      <c r="A20" s="1">
        <v>5</v>
      </c>
      <c r="G20">
        <v>267</v>
      </c>
      <c r="H20" s="42" t="s">
        <v>55</v>
      </c>
      <c r="I20" s="42">
        <v>8133333</v>
      </c>
    </row>
    <row r="21" spans="1:9" ht="18" x14ac:dyDescent="0.45">
      <c r="A21" s="1">
        <v>6</v>
      </c>
      <c r="G21">
        <v>276</v>
      </c>
      <c r="H21" s="42" t="s">
        <v>56</v>
      </c>
      <c r="I21" s="42">
        <v>8560000</v>
      </c>
    </row>
    <row r="22" spans="1:9" ht="18" x14ac:dyDescent="0.45">
      <c r="A22" s="1">
        <v>7</v>
      </c>
      <c r="G22">
        <v>301</v>
      </c>
      <c r="H22" s="42" t="s">
        <v>57</v>
      </c>
      <c r="I22" s="42">
        <v>9293333</v>
      </c>
    </row>
    <row r="23" spans="1:9" ht="18" x14ac:dyDescent="0.45">
      <c r="A23" s="1">
        <v>8</v>
      </c>
      <c r="G23">
        <v>317</v>
      </c>
      <c r="H23" s="42" t="s">
        <v>58</v>
      </c>
      <c r="I23" s="42">
        <v>9560000</v>
      </c>
    </row>
    <row r="24" spans="1:9" ht="18" x14ac:dyDescent="0.45">
      <c r="A24" s="1">
        <v>9</v>
      </c>
      <c r="G24">
        <v>326</v>
      </c>
      <c r="H24" s="42" t="s">
        <v>59</v>
      </c>
      <c r="I24" s="42">
        <v>9986666</v>
      </c>
    </row>
    <row r="25" spans="1:9" ht="18" x14ac:dyDescent="0.45">
      <c r="A25" s="1">
        <v>10</v>
      </c>
      <c r="G25">
        <v>351</v>
      </c>
      <c r="H25" s="42" t="s">
        <v>60</v>
      </c>
      <c r="I25" s="42">
        <v>10720000</v>
      </c>
    </row>
    <row r="26" spans="1:9" ht="18" x14ac:dyDescent="0.45">
      <c r="A26" s="1">
        <v>11</v>
      </c>
      <c r="G26">
        <v>367</v>
      </c>
      <c r="H26" s="42" t="s">
        <v>61</v>
      </c>
      <c r="I26" s="42">
        <v>10986666</v>
      </c>
    </row>
    <row r="27" spans="1:9" ht="18" x14ac:dyDescent="0.45">
      <c r="A27" s="1">
        <v>12</v>
      </c>
      <c r="G27">
        <v>376</v>
      </c>
      <c r="H27" s="42" t="s">
        <v>62</v>
      </c>
      <c r="I27" s="42">
        <v>11413333</v>
      </c>
    </row>
    <row r="28" spans="1:9" ht="18" x14ac:dyDescent="0.45">
      <c r="A28" s="1">
        <v>13</v>
      </c>
      <c r="G28">
        <v>401</v>
      </c>
      <c r="H28" s="42" t="s">
        <v>63</v>
      </c>
      <c r="I28" s="42">
        <v>12146666</v>
      </c>
    </row>
    <row r="29" spans="1:9" ht="18" x14ac:dyDescent="0.45">
      <c r="A29" s="1">
        <v>14</v>
      </c>
      <c r="G29">
        <v>417</v>
      </c>
      <c r="H29" s="42" t="s">
        <v>64</v>
      </c>
      <c r="I29" s="42">
        <v>12413333</v>
      </c>
    </row>
    <row r="30" spans="1:9" ht="18" x14ac:dyDescent="0.45">
      <c r="A30" s="1">
        <v>15</v>
      </c>
      <c r="G30">
        <v>426</v>
      </c>
      <c r="H30" s="42" t="s">
        <v>65</v>
      </c>
      <c r="I30" s="42">
        <v>12840000</v>
      </c>
    </row>
    <row r="31" spans="1:9" ht="18" x14ac:dyDescent="0.45">
      <c r="A31" s="1">
        <v>16</v>
      </c>
      <c r="G31">
        <v>451</v>
      </c>
      <c r="H31" s="42" t="s">
        <v>66</v>
      </c>
      <c r="I31" s="42">
        <v>13573333</v>
      </c>
    </row>
    <row r="32" spans="1:9" ht="18" x14ac:dyDescent="0.45">
      <c r="A32" s="1">
        <v>17</v>
      </c>
      <c r="G32">
        <v>467</v>
      </c>
      <c r="H32" s="42" t="s">
        <v>67</v>
      </c>
      <c r="I32" s="42">
        <v>13840000</v>
      </c>
    </row>
    <row r="33" spans="1:9" ht="18" x14ac:dyDescent="0.45">
      <c r="A33" s="1">
        <v>18</v>
      </c>
      <c r="G33">
        <v>476</v>
      </c>
      <c r="H33" s="42" t="s">
        <v>68</v>
      </c>
      <c r="I33" s="42">
        <v>14266666</v>
      </c>
    </row>
    <row r="34" spans="1:9" ht="18" x14ac:dyDescent="0.45">
      <c r="A34" s="1">
        <v>19</v>
      </c>
      <c r="G34">
        <v>501</v>
      </c>
      <c r="H34" t="s">
        <v>69</v>
      </c>
      <c r="I34" s="42">
        <v>15000000</v>
      </c>
    </row>
    <row r="35" spans="1:9" ht="18" x14ac:dyDescent="0.45">
      <c r="A35" s="1">
        <v>20</v>
      </c>
      <c r="G35">
        <v>517</v>
      </c>
      <c r="H35" t="s">
        <v>70</v>
      </c>
      <c r="I35" s="42">
        <v>15266666</v>
      </c>
    </row>
    <row r="36" spans="1:9" ht="18" x14ac:dyDescent="0.45">
      <c r="G36">
        <v>526</v>
      </c>
      <c r="H36" t="s">
        <v>71</v>
      </c>
      <c r="I36" s="42">
        <v>15693333</v>
      </c>
    </row>
    <row r="37" spans="1:9" ht="18" x14ac:dyDescent="0.45">
      <c r="G37">
        <v>551</v>
      </c>
      <c r="H37" t="s">
        <v>72</v>
      </c>
      <c r="I37" s="42">
        <v>16426666</v>
      </c>
    </row>
    <row r="38" spans="1:9" ht="18" x14ac:dyDescent="0.45">
      <c r="G38">
        <v>567</v>
      </c>
      <c r="H38" t="s">
        <v>73</v>
      </c>
      <c r="I38" s="42">
        <v>16693333</v>
      </c>
    </row>
    <row r="39" spans="1:9" ht="18" x14ac:dyDescent="0.45">
      <c r="G39">
        <v>576</v>
      </c>
      <c r="H39" t="s">
        <v>74</v>
      </c>
      <c r="I39" s="42">
        <v>17120000</v>
      </c>
    </row>
    <row r="40" spans="1:9" ht="18" x14ac:dyDescent="0.45">
      <c r="G40">
        <v>601</v>
      </c>
      <c r="H40" t="s">
        <v>75</v>
      </c>
      <c r="I40" s="42">
        <v>17853333</v>
      </c>
    </row>
    <row r="41" spans="1:9" ht="18" x14ac:dyDescent="0.45">
      <c r="G41">
        <v>617</v>
      </c>
      <c r="H41" t="s">
        <v>76</v>
      </c>
      <c r="I41" s="42">
        <v>18120000</v>
      </c>
    </row>
    <row r="42" spans="1:9" ht="18" x14ac:dyDescent="0.45">
      <c r="G42">
        <v>626</v>
      </c>
      <c r="H42" t="s">
        <v>77</v>
      </c>
      <c r="I42" s="42">
        <v>18546666</v>
      </c>
    </row>
    <row r="43" spans="1:9" ht="18" x14ac:dyDescent="0.45">
      <c r="G43">
        <v>651</v>
      </c>
      <c r="H43" t="s">
        <v>78</v>
      </c>
      <c r="I43" s="42">
        <v>19280000</v>
      </c>
    </row>
    <row r="44" spans="1:9" ht="18" x14ac:dyDescent="0.45">
      <c r="G44">
        <v>667</v>
      </c>
      <c r="H44" t="s">
        <v>79</v>
      </c>
      <c r="I44" s="42">
        <v>19546666</v>
      </c>
    </row>
    <row r="45" spans="1:9" ht="18" x14ac:dyDescent="0.45">
      <c r="G45">
        <v>676</v>
      </c>
      <c r="H45" t="s">
        <v>80</v>
      </c>
      <c r="I45" s="42">
        <v>19973333</v>
      </c>
    </row>
    <row r="46" spans="1:9" ht="18" x14ac:dyDescent="0.45">
      <c r="G46">
        <v>701</v>
      </c>
      <c r="H46" t="s">
        <v>81</v>
      </c>
      <c r="I46" s="42">
        <v>20706666</v>
      </c>
    </row>
    <row r="47" spans="1:9" ht="18" x14ac:dyDescent="0.45">
      <c r="G47">
        <v>717</v>
      </c>
      <c r="H47" t="s">
        <v>82</v>
      </c>
      <c r="I47" s="42">
        <v>20973333</v>
      </c>
    </row>
    <row r="48" spans="1:9" ht="18" x14ac:dyDescent="0.45">
      <c r="G48">
        <v>726</v>
      </c>
      <c r="H48" t="s">
        <v>83</v>
      </c>
      <c r="I48" s="42">
        <v>21400000</v>
      </c>
    </row>
    <row r="49" spans="7:9" ht="18" x14ac:dyDescent="0.45">
      <c r="G49">
        <v>751</v>
      </c>
      <c r="H49" t="s">
        <v>84</v>
      </c>
      <c r="I49" s="42">
        <v>22133333</v>
      </c>
    </row>
    <row r="50" spans="7:9" ht="18" x14ac:dyDescent="0.45">
      <c r="G50">
        <v>767</v>
      </c>
      <c r="H50" t="s">
        <v>85</v>
      </c>
      <c r="I50" s="42">
        <v>22400000</v>
      </c>
    </row>
    <row r="51" spans="7:9" ht="18" x14ac:dyDescent="0.45">
      <c r="G51">
        <v>776</v>
      </c>
      <c r="H51" t="s">
        <v>86</v>
      </c>
      <c r="I51" s="42">
        <v>22826666</v>
      </c>
    </row>
    <row r="52" spans="7:9" ht="18" x14ac:dyDescent="0.45">
      <c r="G52">
        <v>801</v>
      </c>
      <c r="H52" t="s">
        <v>87</v>
      </c>
      <c r="I52" s="42">
        <v>23560000</v>
      </c>
    </row>
    <row r="53" spans="7:9" ht="18" x14ac:dyDescent="0.45">
      <c r="G53">
        <v>817</v>
      </c>
      <c r="H53" t="s">
        <v>88</v>
      </c>
      <c r="I53" s="42">
        <v>23826666</v>
      </c>
    </row>
    <row r="54" spans="7:9" ht="18" x14ac:dyDescent="0.45">
      <c r="G54">
        <v>826</v>
      </c>
      <c r="H54" t="s">
        <v>89</v>
      </c>
      <c r="I54" s="42">
        <v>24253333</v>
      </c>
    </row>
    <row r="55" spans="7:9" ht="18" x14ac:dyDescent="0.45">
      <c r="G55">
        <v>851</v>
      </c>
      <c r="H55" t="s">
        <v>90</v>
      </c>
      <c r="I55" s="42">
        <v>24986666</v>
      </c>
    </row>
    <row r="56" spans="7:9" ht="18" x14ac:dyDescent="0.45">
      <c r="G56">
        <v>867</v>
      </c>
      <c r="H56" t="s">
        <v>91</v>
      </c>
      <c r="I56" s="42">
        <v>25253333</v>
      </c>
    </row>
    <row r="57" spans="7:9" ht="18" x14ac:dyDescent="0.45">
      <c r="G57">
        <v>876</v>
      </c>
      <c r="H57" t="s">
        <v>92</v>
      </c>
      <c r="I57" s="42">
        <v>25680000</v>
      </c>
    </row>
    <row r="58" spans="7:9" ht="18" x14ac:dyDescent="0.45">
      <c r="G58">
        <v>901</v>
      </c>
      <c r="H58" t="s">
        <v>93</v>
      </c>
      <c r="I58" s="42">
        <v>26413333</v>
      </c>
    </row>
    <row r="59" spans="7:9" ht="18" x14ac:dyDescent="0.45">
      <c r="G59">
        <v>917</v>
      </c>
      <c r="H59" t="s">
        <v>94</v>
      </c>
      <c r="I59" s="42">
        <v>26680000</v>
      </c>
    </row>
    <row r="60" spans="7:9" ht="18" x14ac:dyDescent="0.45">
      <c r="G60">
        <v>926</v>
      </c>
      <c r="H60" t="s">
        <v>95</v>
      </c>
      <c r="I60" s="42">
        <v>27106666</v>
      </c>
    </row>
    <row r="61" spans="7:9" ht="18" x14ac:dyDescent="0.45">
      <c r="G61">
        <v>951</v>
      </c>
      <c r="H61" t="s">
        <v>96</v>
      </c>
      <c r="I61" s="42">
        <v>27840000</v>
      </c>
    </row>
    <row r="62" spans="7:9" ht="18" x14ac:dyDescent="0.45">
      <c r="G62">
        <v>967</v>
      </c>
      <c r="H62" t="s">
        <v>97</v>
      </c>
      <c r="I62" s="42">
        <v>28106666</v>
      </c>
    </row>
    <row r="63" spans="7:9" ht="18" x14ac:dyDescent="0.45">
      <c r="G63">
        <v>976</v>
      </c>
      <c r="H63" t="s">
        <v>98</v>
      </c>
      <c r="I63" s="42">
        <v>28533333</v>
      </c>
    </row>
    <row r="64" spans="7:9" x14ac:dyDescent="0.45">
      <c r="G64" s="1">
        <v>1001</v>
      </c>
      <c r="H64" s="1" t="s">
        <v>99</v>
      </c>
      <c r="I64" s="43">
        <f>Q5</f>
        <v>0</v>
      </c>
    </row>
  </sheetData>
  <sheetProtection algorithmName="SHA-512" hashValue="L80qN9fqnCSL9PAq7i4sXKRprJzfqy6d0J3jKrgbElXrJsomDQWg0iXoetX2SDgbuLgrf09EDFQbHwIbtM6Fhw==" saltValue="VfDTab8cpFV/psducomjpQ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明細書</vt:lpstr>
      <vt:lpstr>DB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2025-09-11T05:00:01Z</dcterms:created>
  <dcterms:modified xsi:type="dcterms:W3CDTF">2025-09-11T05:00:25Z</dcterms:modified>
</cp:coreProperties>
</file>